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972" activeTab="10"/>
  </bookViews>
  <sheets>
    <sheet name="Overall" sheetId="1" r:id="rId1"/>
    <sheet name="TRP - Sept 14" sheetId="2" r:id="rId2"/>
    <sheet name="NBS - Oct 12" sheetId="3" r:id="rId3"/>
    <sheet name="Catfish - Nov 9" sheetId="4" r:id="rId4"/>
    <sheet name="SSS - Dec 14" sheetId="5" r:id="rId5"/>
    <sheet name="MAR - Jan 11" sheetId="6" r:id="rId6"/>
    <sheet name="MVH - Feb 8" sheetId="7" r:id="rId7"/>
    <sheet name="MVH - Mar 8" sheetId="8" r:id="rId8"/>
    <sheet name="Schlitzerland - Mar 22" sheetId="9" r:id="rId9"/>
    <sheet name="TDZ - Apr 12" sheetId="10" r:id="rId10"/>
    <sheet name="MVH - May 10" sheetId="11" r:id="rId11"/>
    <sheet name="Lane Choice Sheet" sheetId="12" r:id="rId12"/>
  </sheets>
  <definedNames>
    <definedName name="_xlfn.COUNTIFS" hidden="1">#NAME?</definedName>
    <definedName name="_xlnm.Print_Area" localSheetId="11">'Lane Choice Sheet'!$B$27:$I$49</definedName>
  </definedNames>
  <calcPr fullCalcOnLoad="1"/>
</workbook>
</file>

<file path=xl/sharedStrings.xml><?xml version="1.0" encoding="utf-8"?>
<sst xmlns="http://schemas.openxmlformats.org/spreadsheetml/2006/main" count="1115" uniqueCount="100">
  <si>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</si>
  <si>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</si>
  <si>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</si>
  <si>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</si>
  <si>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</si>
  <si>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</si>
  <si>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</si>
  <si>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</si>
  <si>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</si>
  <si>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</si>
  <si>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</si>
  <si>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</si>
  <si>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</si>
  <si>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</si>
  <si>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</si>
  <si>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</si>
  <si>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</si>
  <si>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</si>
  <si>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</si>
  <si>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</si>
  <si>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</si>
  <si>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</si>
  <si>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</si>
  <si>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</si>
  <si>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Thompson Raceway Park - September 14, 2013</t>
  </si>
  <si>
    <t>Tom Bussmann</t>
  </si>
  <si>
    <t>Benny Leyro</t>
  </si>
  <si>
    <t>Phil Hilgert</t>
  </si>
  <si>
    <t>Durf Hyson</t>
  </si>
  <si>
    <t>Eric Handel</t>
  </si>
  <si>
    <t>Rob Hayes</t>
  </si>
  <si>
    <t>Erik Eckhardt</t>
  </si>
  <si>
    <t>Paul Ryer</t>
  </si>
  <si>
    <t>John Reimels</t>
  </si>
  <si>
    <t>Tom Bussmann**</t>
  </si>
  <si>
    <t>Dave Muse</t>
  </si>
  <si>
    <t>Vince Tamburo</t>
  </si>
  <si>
    <t>Tom Gray</t>
  </si>
  <si>
    <t>Benny Leyro**</t>
  </si>
  <si>
    <t>na</t>
  </si>
  <si>
    <t>Thompson</t>
  </si>
  <si>
    <t>Peter Lentros</t>
  </si>
  <si>
    <t>Chris Takacs*</t>
  </si>
  <si>
    <t>Jim Colligan</t>
  </si>
  <si>
    <t>Don Hall</t>
  </si>
  <si>
    <t>Tom Smith</t>
  </si>
  <si>
    <t>NBS</t>
  </si>
  <si>
    <t>Jonathan Reimels</t>
  </si>
  <si>
    <t>John Pileggi</t>
  </si>
  <si>
    <t>John Stezelecki</t>
  </si>
  <si>
    <t>Peter Lentros**</t>
  </si>
  <si>
    <t>Nantasket Beach Speedway - October 12, 2013</t>
  </si>
  <si>
    <t>Mike LeBlanc*</t>
  </si>
  <si>
    <t>Catfish</t>
  </si>
  <si>
    <t>Catfish International Speedway - November 9, 2013</t>
  </si>
  <si>
    <t>Bill Bonsma</t>
  </si>
  <si>
    <t>Don "Mustard" Counts</t>
  </si>
  <si>
    <t>Jermone Burwell</t>
  </si>
  <si>
    <t>Mike Resnick**</t>
  </si>
  <si>
    <t>Mike Resnick</t>
  </si>
  <si>
    <t>Jerome Burwell</t>
  </si>
  <si>
    <t>Driver</t>
  </si>
  <si>
    <t>Lane Choice</t>
  </si>
  <si>
    <t>G-Jet / Spec Stock</t>
  </si>
  <si>
    <t>Super Stock / CMPM Mods</t>
  </si>
  <si>
    <t>SSS</t>
  </si>
  <si>
    <t>Paul Crosby</t>
  </si>
  <si>
    <t>South Shore Speedway - December 14, 2013</t>
  </si>
  <si>
    <t>Mighty Atlas Raceway - January 11, 2014</t>
  </si>
  <si>
    <t>Pete Barclay*</t>
  </si>
  <si>
    <t>MAR</t>
  </si>
  <si>
    <t>Modelville Hobby - February 8, 2014</t>
  </si>
  <si>
    <t>MVH</t>
  </si>
  <si>
    <t>Pur</t>
  </si>
  <si>
    <t>Blk</t>
  </si>
  <si>
    <t>DSQ</t>
  </si>
  <si>
    <t>Peter Medeiros</t>
  </si>
  <si>
    <t>John Borge</t>
  </si>
  <si>
    <t>Pete Medeiros</t>
  </si>
  <si>
    <t>Modelville Hobby - March 8, 2014</t>
  </si>
  <si>
    <t>Pete Medeiros Sr*</t>
  </si>
  <si>
    <t>TJ Mottolla*</t>
  </si>
  <si>
    <t>Aaron Brisette*</t>
  </si>
  <si>
    <t>Rick Carter*</t>
  </si>
  <si>
    <t>Schlitzrlnd</t>
  </si>
  <si>
    <t>Schlitzerland Raceway - March 22, 2014</t>
  </si>
  <si>
    <t>Pete Medeiros**</t>
  </si>
  <si>
    <t>George Medeiros*</t>
  </si>
  <si>
    <t>The Danger Zone - April 12, 2014</t>
  </si>
  <si>
    <t>Tom Kanan</t>
  </si>
  <si>
    <t>Ton Kanan</t>
  </si>
  <si>
    <t>John O'Brien*</t>
  </si>
  <si>
    <t>TDZ</t>
  </si>
  <si>
    <t>John O'Brien**</t>
  </si>
  <si>
    <t>Ryan Archambeault**</t>
  </si>
  <si>
    <t>Ryan Archambeault*</t>
  </si>
  <si>
    <t>Modelville Hobby - May 10, 2014</t>
  </si>
  <si>
    <t>Ryan Achambault**</t>
  </si>
  <si>
    <t>Ryan Achambault*</t>
  </si>
  <si>
    <t>Ed Bianchi*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</si>
</sst>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sz val="11"/>
      <color indexed="22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sz val="11"/>
      <color theme="0" tint="-0.04997999966144562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4" fillId="0" borderId="0" xfId="0" applyFont="1" applyAlignment="1">
      <alignment/>
    </xf>
    <xf numFmtId="0" fontId="44" fillId="33" borderId="23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2" fillId="9" borderId="18" xfId="0" applyFont="1" applyFill="1" applyBorder="1" applyAlignment="1">
      <alignment horizontal="center" vertical="center"/>
    </xf>
    <xf numFmtId="0" fontId="42" fillId="11" borderId="28" xfId="0" applyFont="1" applyFill="1" applyBorder="1" applyAlignment="1">
      <alignment horizontal="center" vertical="center"/>
    </xf>
    <xf numFmtId="0" fontId="42" fillId="10" borderId="29" xfId="0" applyFont="1" applyFill="1" applyBorder="1" applyAlignment="1">
      <alignment horizontal="center" vertical="center"/>
    </xf>
    <xf numFmtId="0" fontId="42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2" fillId="12" borderId="34" xfId="0" applyFont="1" applyFill="1" applyBorder="1" applyAlignment="1">
      <alignment horizontal="center" vertical="center"/>
    </xf>
    <xf numFmtId="0" fontId="42" fillId="12" borderId="35" xfId="0" applyFont="1" applyFill="1" applyBorder="1" applyAlignment="1">
      <alignment horizontal="center" vertical="center"/>
    </xf>
    <xf numFmtId="0" fontId="42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2" fillId="33" borderId="26" xfId="0" applyFont="1" applyFill="1" applyBorder="1" applyAlignment="1">
      <alignment/>
    </xf>
    <xf numFmtId="0" fontId="45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28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2" fillId="9" borderId="18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28" fillId="0" borderId="38" xfId="0" applyNumberFormat="1" applyFont="1" applyBorder="1" applyAlignment="1" applyProtection="1">
      <alignment horizontal="center"/>
      <protection locked="0"/>
    </xf>
    <xf numFmtId="1" fontId="28" fillId="0" borderId="39" xfId="0" applyNumberFormat="1" applyFont="1" applyBorder="1" applyAlignment="1" applyProtection="1">
      <alignment horizontal="center"/>
      <protection locked="0"/>
    </xf>
    <xf numFmtId="0" fontId="48" fillId="4" borderId="17" xfId="0" applyFont="1" applyFill="1" applyBorder="1" applyAlignment="1" applyProtection="1">
      <alignment horizontal="center"/>
      <protection/>
    </xf>
    <xf numFmtId="0" fontId="48" fillId="4" borderId="36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49" fillId="34" borderId="0" xfId="0" applyFont="1" applyFill="1" applyBorder="1" applyAlignment="1">
      <alignment horizontal="center" vertical="center" textRotation="90"/>
    </xf>
    <xf numFmtId="0" fontId="0" fillId="34" borderId="20" xfId="0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5" xfId="0" applyFill="1" applyBorder="1" applyAlignment="1">
      <alignment/>
    </xf>
    <xf numFmtId="0" fontId="47" fillId="4" borderId="17" xfId="0" applyFont="1" applyFill="1" applyBorder="1" applyAlignment="1" applyProtection="1">
      <alignment horizontal="center"/>
      <protection/>
    </xf>
    <xf numFmtId="0" fontId="47" fillId="4" borderId="36" xfId="0" applyFont="1" applyFill="1" applyBorder="1" applyAlignment="1" applyProtection="1">
      <alignment horizontal="center"/>
      <protection/>
    </xf>
    <xf numFmtId="0" fontId="0" fillId="5" borderId="22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  <xf numFmtId="1" fontId="28" fillId="0" borderId="38" xfId="0" applyNumberFormat="1" applyFont="1" applyBorder="1" applyAlignment="1" applyProtection="1">
      <alignment horizontal="left"/>
      <protection locked="0"/>
    </xf>
    <xf numFmtId="1" fontId="28" fillId="0" borderId="37" xfId="0" applyNumberFormat="1" applyFont="1" applyBorder="1" applyAlignment="1" applyProtection="1">
      <alignment horizontal="center"/>
      <protection locked="0"/>
    </xf>
    <xf numFmtId="0" fontId="47" fillId="4" borderId="16" xfId="0" applyFont="1" applyFill="1" applyBorder="1" applyAlignment="1" applyProtection="1">
      <alignment horizontal="center"/>
      <protection/>
    </xf>
    <xf numFmtId="1" fontId="0" fillId="2" borderId="17" xfId="0" applyNumberFormat="1" applyFill="1" applyBorder="1" applyAlignment="1" applyProtection="1">
      <alignment horizontal="center"/>
      <protection/>
    </xf>
    <xf numFmtId="1" fontId="19" fillId="4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7" fillId="4" borderId="40" xfId="0" applyFont="1" applyFill="1" applyBorder="1" applyAlignment="1" applyProtection="1">
      <alignment horizontal="center"/>
      <protection/>
    </xf>
    <xf numFmtId="0" fontId="0" fillId="6" borderId="43" xfId="0" applyFill="1" applyBorder="1" applyAlignment="1" applyProtection="1">
      <alignment horizontal="center"/>
      <protection locked="0"/>
    </xf>
    <xf numFmtId="0" fontId="0" fillId="5" borderId="11" xfId="0" applyFill="1" applyBorder="1" applyAlignment="1">
      <alignment horizontal="center"/>
    </xf>
    <xf numFmtId="1" fontId="0" fillId="0" borderId="39" xfId="0" applyNumberFormat="1" applyFont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/>
    </xf>
    <xf numFmtId="0" fontId="48" fillId="4" borderId="16" xfId="0" applyFont="1" applyFill="1" applyBorder="1" applyAlignment="1" applyProtection="1">
      <alignment horizontal="center"/>
      <protection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16" fontId="0" fillId="10" borderId="45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50" fillId="33" borderId="46" xfId="0" applyFont="1" applyFill="1" applyBorder="1" applyAlignment="1" applyProtection="1">
      <alignment horizontal="center" vertical="center"/>
      <protection locked="0"/>
    </xf>
    <xf numFmtId="0" fontId="50" fillId="33" borderId="46" xfId="0" applyFont="1" applyFill="1" applyBorder="1" applyAlignment="1">
      <alignment horizontal="center" vertical="center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>
      <alignment horizontal="center" vertical="center"/>
    </xf>
    <xf numFmtId="0" fontId="50" fillId="33" borderId="26" xfId="0" applyFont="1" applyFill="1" applyBorder="1" applyAlignment="1" applyProtection="1">
      <alignment horizontal="center"/>
      <protection locked="0"/>
    </xf>
    <xf numFmtId="0" fontId="50" fillId="33" borderId="26" xfId="0" applyFont="1" applyFill="1" applyBorder="1" applyAlignment="1">
      <alignment horizontal="center"/>
    </xf>
    <xf numFmtId="0" fontId="52" fillId="33" borderId="22" xfId="0" applyFont="1" applyFill="1" applyBorder="1" applyAlignment="1" applyProtection="1">
      <alignment horizontal="center" vertical="center" textRotation="90"/>
      <protection locked="0"/>
    </xf>
    <xf numFmtId="0" fontId="45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6" fillId="0" borderId="0" xfId="0" applyFont="1" applyBorder="1" applyAlignment="1">
      <alignment/>
    </xf>
    <xf numFmtId="0" fontId="46" fillId="0" borderId="24" xfId="0" applyFont="1" applyBorder="1" applyAlignment="1">
      <alignment/>
    </xf>
    <xf numFmtId="0" fontId="42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2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2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2" fillId="9" borderId="1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2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2" fillId="33" borderId="49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10" borderId="18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textRotation="90"/>
    </xf>
    <xf numFmtId="0" fontId="45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6" fillId="0" borderId="21" xfId="0" applyFont="1" applyBorder="1" applyAlignment="1">
      <alignment/>
    </xf>
    <xf numFmtId="0" fontId="46" fillId="0" borderId="20" xfId="0" applyFont="1" applyBorder="1" applyAlignment="1">
      <alignment/>
    </xf>
    <xf numFmtId="0" fontId="42" fillId="12" borderId="50" xfId="0" applyFont="1" applyFill="1" applyBorder="1" applyAlignment="1">
      <alignment horizontal="center" vertical="center"/>
    </xf>
    <xf numFmtId="0" fontId="42" fillId="12" borderId="43" xfId="0" applyFont="1" applyFill="1" applyBorder="1" applyAlignment="1">
      <alignment horizontal="center" vertical="center"/>
    </xf>
    <xf numFmtId="0" fontId="42" fillId="12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2" fillId="12" borderId="3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textRotation="90"/>
    </xf>
    <xf numFmtId="0" fontId="52" fillId="33" borderId="15" xfId="0" applyFont="1" applyFill="1" applyBorder="1" applyAlignment="1">
      <alignment horizontal="center" vertical="center" textRotation="90"/>
    </xf>
    <xf numFmtId="0" fontId="42" fillId="33" borderId="4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center" vertical="center" textRotation="90"/>
    </xf>
    <xf numFmtId="0" fontId="42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C1">
      <selection activeCell="W151" sqref="W151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63" t="s">
        <v>19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35"/>
    </row>
    <row r="4" spans="3:30" ht="15">
      <c r="C4" s="36"/>
      <c r="D4" s="160" t="s">
        <v>5</v>
      </c>
      <c r="E4" s="153" t="s">
        <v>40</v>
      </c>
      <c r="F4" s="154"/>
      <c r="G4" s="153" t="s">
        <v>46</v>
      </c>
      <c r="H4" s="154"/>
      <c r="I4" s="153" t="s">
        <v>53</v>
      </c>
      <c r="J4" s="154"/>
      <c r="K4" s="153" t="s">
        <v>65</v>
      </c>
      <c r="L4" s="154"/>
      <c r="M4" s="153" t="s">
        <v>70</v>
      </c>
      <c r="N4" s="154"/>
      <c r="O4" s="153" t="s">
        <v>72</v>
      </c>
      <c r="P4" s="154"/>
      <c r="Q4" s="153" t="s">
        <v>72</v>
      </c>
      <c r="R4" s="154"/>
      <c r="S4" s="153" t="s">
        <v>84</v>
      </c>
      <c r="T4" s="154"/>
      <c r="U4" s="153" t="s">
        <v>92</v>
      </c>
      <c r="V4" s="154"/>
      <c r="W4" s="153" t="s">
        <v>72</v>
      </c>
      <c r="X4" s="154"/>
      <c r="Y4" s="155" t="s">
        <v>2</v>
      </c>
      <c r="Z4" s="155" t="s">
        <v>3</v>
      </c>
      <c r="AA4" s="148" t="s">
        <v>9</v>
      </c>
      <c r="AB4" s="148" t="s">
        <v>10</v>
      </c>
      <c r="AC4" s="155" t="s">
        <v>4</v>
      </c>
      <c r="AD4" s="37"/>
    </row>
    <row r="5" spans="3:30" ht="15">
      <c r="C5" s="36"/>
      <c r="D5" s="161"/>
      <c r="E5" s="151">
        <v>41531</v>
      </c>
      <c r="F5" s="152"/>
      <c r="G5" s="151">
        <v>41559</v>
      </c>
      <c r="H5" s="152"/>
      <c r="I5" s="151">
        <v>41587</v>
      </c>
      <c r="J5" s="152"/>
      <c r="K5" s="151">
        <v>41622</v>
      </c>
      <c r="L5" s="152"/>
      <c r="M5" s="151">
        <v>41650</v>
      </c>
      <c r="N5" s="152"/>
      <c r="O5" s="151">
        <v>41678</v>
      </c>
      <c r="P5" s="152"/>
      <c r="Q5" s="151">
        <v>41706</v>
      </c>
      <c r="R5" s="152"/>
      <c r="S5" s="151">
        <v>41720</v>
      </c>
      <c r="T5" s="152"/>
      <c r="U5" s="151">
        <v>41741</v>
      </c>
      <c r="V5" s="152"/>
      <c r="W5" s="151">
        <v>41769</v>
      </c>
      <c r="X5" s="152"/>
      <c r="Y5" s="156"/>
      <c r="Z5" s="156"/>
      <c r="AA5" s="149"/>
      <c r="AB5" s="149"/>
      <c r="AC5" s="156"/>
      <c r="AD5" s="37"/>
    </row>
    <row r="6" spans="3:30" ht="16.5" customHeight="1" thickBot="1">
      <c r="C6" s="36"/>
      <c r="D6" s="162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57"/>
      <c r="Z6" s="157"/>
      <c r="AA6" s="150"/>
      <c r="AB6" s="150"/>
      <c r="AC6" s="157"/>
      <c r="AD6" s="37"/>
    </row>
    <row r="7" spans="3:30" ht="18.75" customHeight="1">
      <c r="C7" s="167" t="s">
        <v>6</v>
      </c>
      <c r="D7" s="7" t="s">
        <v>47</v>
      </c>
      <c r="E7" s="137">
        <v>0</v>
      </c>
      <c r="F7" s="103">
        <f aca="true" t="shared" si="0" ref="F7:F20">IF(E7=""," ",IF(E7=0,0,IF(E7&gt;20,5,-5*E7+105)))</f>
        <v>0</v>
      </c>
      <c r="G7" s="79">
        <v>1</v>
      </c>
      <c r="H7" s="75">
        <f aca="true" t="shared" si="1" ref="H7:H20">IF(G7=""," ",IF(G7=0,0,IF(G7&gt;20,5,-5*G7+105)))</f>
        <v>100</v>
      </c>
      <c r="I7" s="79">
        <v>3</v>
      </c>
      <c r="J7" s="75">
        <f aca="true" t="shared" si="2" ref="J7:J20">IF(I7=""," ",IF(I7=0,0,IF(I7&gt;20,5,-5*I7+105)))</f>
        <v>90</v>
      </c>
      <c r="K7" s="79">
        <v>1</v>
      </c>
      <c r="L7" s="75">
        <f aca="true" t="shared" si="3" ref="L7:L20">IF(K7=""," ",IF(K7=0,0,IF(K7&gt;20,5,-5*K7+105)))</f>
        <v>100</v>
      </c>
      <c r="M7" s="79">
        <v>1</v>
      </c>
      <c r="N7" s="75">
        <f aca="true" t="shared" si="4" ref="N7:N20">IF(M7=""," ",IF(M7=0,0,IF(M7&gt;20,5,-5*M7+105)))</f>
        <v>100</v>
      </c>
      <c r="O7" s="79">
        <v>5</v>
      </c>
      <c r="P7" s="75">
        <f>IF(O7=""," ",IF(O7=0,0,IF(O7&gt;20,5,-5*O7+105)))</f>
        <v>80</v>
      </c>
      <c r="Q7" s="79">
        <v>1</v>
      </c>
      <c r="R7" s="75">
        <f aca="true" t="shared" si="5" ref="R7:R20">IF(Q7=""," ",IF(Q7=0,0,IF(Q7&gt;20,5,-5*Q7+105)))</f>
        <v>100</v>
      </c>
      <c r="S7" s="79">
        <v>2</v>
      </c>
      <c r="T7" s="75">
        <f aca="true" t="shared" si="6" ref="T7:T20">IF(S7=""," ",IF(S7=0,0,IF(S7&gt;20,5,-5*S7+105)))</f>
        <v>95</v>
      </c>
      <c r="U7" s="79">
        <v>4</v>
      </c>
      <c r="V7" s="75">
        <f aca="true" t="shared" si="7" ref="V7:V20">IF(U7=""," ",IF(U7=0,0,IF(U7&gt;20,5,-5*U7+105)))</f>
        <v>85</v>
      </c>
      <c r="W7" s="79">
        <v>3</v>
      </c>
      <c r="X7" s="75">
        <f aca="true" t="shared" si="8" ref="X7:X20">IF(W7=""," ",IF(W7=0,0,IF(W7&gt;20,5,-5*W7+105)))</f>
        <v>90</v>
      </c>
      <c r="Y7" s="11">
        <f>Y29</f>
        <v>45</v>
      </c>
      <c r="Z7" s="11">
        <f>Z29</f>
        <v>885</v>
      </c>
      <c r="AA7" s="11">
        <f>AA29</f>
        <v>720</v>
      </c>
      <c r="AB7" s="11">
        <f>AB29</f>
        <v>1</v>
      </c>
      <c r="AC7" s="11">
        <f>AC29</f>
        <v>4</v>
      </c>
      <c r="AD7" s="37"/>
    </row>
    <row r="8" spans="3:30" ht="18.75" customHeight="1">
      <c r="C8" s="167"/>
      <c r="D8" s="8" t="s">
        <v>48</v>
      </c>
      <c r="E8" s="101">
        <v>0</v>
      </c>
      <c r="F8" s="103">
        <f t="shared" si="0"/>
        <v>0</v>
      </c>
      <c r="G8" s="80">
        <v>3</v>
      </c>
      <c r="H8" s="76">
        <f t="shared" si="1"/>
        <v>90</v>
      </c>
      <c r="I8" s="80">
        <v>2</v>
      </c>
      <c r="J8" s="76">
        <f t="shared" si="2"/>
        <v>95</v>
      </c>
      <c r="K8" s="101">
        <v>0</v>
      </c>
      <c r="L8" s="129">
        <f t="shared" si="3"/>
        <v>0</v>
      </c>
      <c r="M8" s="80">
        <v>2</v>
      </c>
      <c r="N8" s="76">
        <f t="shared" si="4"/>
        <v>95</v>
      </c>
      <c r="O8" s="80">
        <v>1</v>
      </c>
      <c r="P8" s="76">
        <f>IF(O8=""," ",IF(O8=0,0,IF(O8&gt;20,5,-5*O8+105)))</f>
        <v>100</v>
      </c>
      <c r="Q8" s="80">
        <v>2</v>
      </c>
      <c r="R8" s="76">
        <f t="shared" si="5"/>
        <v>95</v>
      </c>
      <c r="S8" s="80">
        <v>1</v>
      </c>
      <c r="T8" s="76">
        <f t="shared" si="6"/>
        <v>100</v>
      </c>
      <c r="U8" s="80">
        <v>2</v>
      </c>
      <c r="V8" s="76">
        <f t="shared" si="7"/>
        <v>95</v>
      </c>
      <c r="W8" s="80">
        <v>1</v>
      </c>
      <c r="X8" s="76">
        <f t="shared" si="8"/>
        <v>100</v>
      </c>
      <c r="Y8" s="12">
        <f aca="true" t="shared" si="9" ref="Y8:AA20">Y30</f>
        <v>40</v>
      </c>
      <c r="Z8" s="12">
        <f t="shared" si="9"/>
        <v>810</v>
      </c>
      <c r="AA8" s="12">
        <f t="shared" si="9"/>
        <v>720</v>
      </c>
      <c r="AB8" s="12">
        <v>2</v>
      </c>
      <c r="AC8" s="12">
        <f aca="true" t="shared" si="10" ref="AC8:AC20">AC30</f>
        <v>3</v>
      </c>
      <c r="AD8" s="37"/>
    </row>
    <row r="9" spans="3:30" ht="18.75" customHeight="1">
      <c r="C9" s="167"/>
      <c r="D9" s="8" t="s">
        <v>30</v>
      </c>
      <c r="E9" s="80">
        <v>1</v>
      </c>
      <c r="F9" s="76">
        <f t="shared" si="0"/>
        <v>100</v>
      </c>
      <c r="G9" s="80">
        <v>4</v>
      </c>
      <c r="H9" s="76">
        <f t="shared" si="1"/>
        <v>85</v>
      </c>
      <c r="I9" s="80">
        <v>1</v>
      </c>
      <c r="J9" s="76">
        <f t="shared" si="2"/>
        <v>100</v>
      </c>
      <c r="K9" s="80">
        <v>4</v>
      </c>
      <c r="L9" s="76">
        <f t="shared" si="3"/>
        <v>85</v>
      </c>
      <c r="M9" s="80">
        <v>3</v>
      </c>
      <c r="N9" s="76">
        <f t="shared" si="4"/>
        <v>90</v>
      </c>
      <c r="O9" s="80">
        <v>3</v>
      </c>
      <c r="P9" s="76">
        <f>IF(O9=""," ",IF(O9=0,0,IF(O9&gt;20,5,-5*O9+105)))</f>
        <v>90</v>
      </c>
      <c r="Q9" s="80">
        <v>4</v>
      </c>
      <c r="R9" s="76">
        <f t="shared" si="5"/>
        <v>85</v>
      </c>
      <c r="S9" s="101">
        <v>0</v>
      </c>
      <c r="T9" s="129">
        <f t="shared" si="6"/>
        <v>0</v>
      </c>
      <c r="U9" s="101">
        <v>0</v>
      </c>
      <c r="V9" s="129">
        <f t="shared" si="7"/>
        <v>0</v>
      </c>
      <c r="W9" s="80">
        <v>2</v>
      </c>
      <c r="X9" s="76">
        <f t="shared" si="8"/>
        <v>95</v>
      </c>
      <c r="Y9" s="12">
        <f t="shared" si="9"/>
        <v>40</v>
      </c>
      <c r="Z9" s="12">
        <f t="shared" si="9"/>
        <v>770</v>
      </c>
      <c r="AA9" s="12">
        <f t="shared" si="9"/>
        <v>685</v>
      </c>
      <c r="AB9" s="12">
        <f aca="true" t="shared" si="11" ref="AB9:AB20">AB31</f>
        <v>3</v>
      </c>
      <c r="AC9" s="12">
        <f t="shared" si="10"/>
        <v>2</v>
      </c>
      <c r="AD9" s="37"/>
    </row>
    <row r="10" spans="3:30" ht="18.75" customHeight="1">
      <c r="C10" s="167"/>
      <c r="D10" s="9" t="s">
        <v>32</v>
      </c>
      <c r="E10" s="81">
        <v>3</v>
      </c>
      <c r="F10" s="76">
        <f t="shared" si="0"/>
        <v>90</v>
      </c>
      <c r="G10" s="81">
        <v>5</v>
      </c>
      <c r="H10" s="76">
        <f t="shared" si="1"/>
        <v>80</v>
      </c>
      <c r="I10" s="81">
        <v>5</v>
      </c>
      <c r="J10" s="76">
        <f t="shared" si="2"/>
        <v>80</v>
      </c>
      <c r="K10" s="81">
        <v>2</v>
      </c>
      <c r="L10" s="76">
        <f t="shared" si="3"/>
        <v>95</v>
      </c>
      <c r="M10" s="81">
        <v>9</v>
      </c>
      <c r="N10" s="76">
        <f t="shared" si="4"/>
        <v>60</v>
      </c>
      <c r="O10" s="81" t="s">
        <v>75</v>
      </c>
      <c r="P10" s="140">
        <v>0.01</v>
      </c>
      <c r="Q10" s="81">
        <v>3</v>
      </c>
      <c r="R10" s="77">
        <f t="shared" si="5"/>
        <v>90</v>
      </c>
      <c r="S10" s="81">
        <v>3</v>
      </c>
      <c r="T10" s="82">
        <f t="shared" si="6"/>
        <v>90</v>
      </c>
      <c r="U10" s="81">
        <v>3</v>
      </c>
      <c r="V10" s="82">
        <f t="shared" si="7"/>
        <v>90</v>
      </c>
      <c r="W10" s="81">
        <v>4</v>
      </c>
      <c r="X10" s="82">
        <f t="shared" si="8"/>
        <v>85</v>
      </c>
      <c r="Y10" s="12">
        <f t="shared" si="9"/>
        <v>50</v>
      </c>
      <c r="Z10" s="139">
        <f t="shared" si="9"/>
        <v>810.01</v>
      </c>
      <c r="AA10" s="12">
        <f t="shared" si="9"/>
        <v>670</v>
      </c>
      <c r="AB10" s="12">
        <f t="shared" si="11"/>
        <v>4</v>
      </c>
      <c r="AC10" s="12">
        <f t="shared" si="10"/>
        <v>0</v>
      </c>
      <c r="AD10" s="37"/>
    </row>
    <row r="11" spans="3:30" ht="18.75" customHeight="1">
      <c r="C11" s="167"/>
      <c r="D11" s="8" t="s">
        <v>33</v>
      </c>
      <c r="E11" s="80">
        <v>4</v>
      </c>
      <c r="F11" s="76">
        <f t="shared" si="0"/>
        <v>85</v>
      </c>
      <c r="G11" s="80">
        <v>2</v>
      </c>
      <c r="H11" s="76">
        <f t="shared" si="1"/>
        <v>95</v>
      </c>
      <c r="I11" s="80">
        <v>6</v>
      </c>
      <c r="J11" s="76">
        <f t="shared" si="2"/>
        <v>75</v>
      </c>
      <c r="K11" s="80">
        <v>3</v>
      </c>
      <c r="L11" s="76">
        <f t="shared" si="3"/>
        <v>90</v>
      </c>
      <c r="M11" s="80">
        <v>4</v>
      </c>
      <c r="N11" s="76">
        <f t="shared" si="4"/>
        <v>85</v>
      </c>
      <c r="O11" s="80">
        <v>6</v>
      </c>
      <c r="P11" s="76">
        <f aca="true" t="shared" si="12" ref="P11:P20">IF(O11=""," ",IF(O11=0,0,IF(O11&gt;20,5,-5*O11+105)))</f>
        <v>75</v>
      </c>
      <c r="Q11" s="80">
        <v>5</v>
      </c>
      <c r="R11" s="76">
        <f t="shared" si="5"/>
        <v>80</v>
      </c>
      <c r="S11" s="80">
        <v>7</v>
      </c>
      <c r="T11" s="76">
        <f t="shared" si="6"/>
        <v>70</v>
      </c>
      <c r="U11" s="80">
        <v>7</v>
      </c>
      <c r="V11" s="76">
        <f t="shared" si="7"/>
        <v>70</v>
      </c>
      <c r="W11" s="80">
        <v>5</v>
      </c>
      <c r="X11" s="76">
        <f t="shared" si="8"/>
        <v>80</v>
      </c>
      <c r="Y11" s="12">
        <f t="shared" si="9"/>
        <v>50</v>
      </c>
      <c r="Z11" s="12">
        <f t="shared" si="9"/>
        <v>855</v>
      </c>
      <c r="AA11" s="12">
        <f t="shared" si="9"/>
        <v>640</v>
      </c>
      <c r="AB11" s="12">
        <f t="shared" si="11"/>
        <v>5</v>
      </c>
      <c r="AC11" s="12">
        <f t="shared" si="10"/>
        <v>0</v>
      </c>
      <c r="AD11" s="37"/>
    </row>
    <row r="12" spans="3:30" ht="18.75" customHeight="1">
      <c r="C12" s="167"/>
      <c r="D12" s="9" t="s">
        <v>37</v>
      </c>
      <c r="E12" s="81">
        <v>7</v>
      </c>
      <c r="F12" s="76">
        <f t="shared" si="0"/>
        <v>70</v>
      </c>
      <c r="G12" s="81">
        <v>6</v>
      </c>
      <c r="H12" s="76">
        <f t="shared" si="1"/>
        <v>75</v>
      </c>
      <c r="I12" s="102">
        <v>0</v>
      </c>
      <c r="J12" s="103">
        <f t="shared" si="2"/>
        <v>0</v>
      </c>
      <c r="K12" s="102">
        <v>0</v>
      </c>
      <c r="L12" s="129">
        <f t="shared" si="3"/>
        <v>0</v>
      </c>
      <c r="M12" s="102">
        <v>0</v>
      </c>
      <c r="N12" s="103">
        <f t="shared" si="4"/>
        <v>0</v>
      </c>
      <c r="O12" s="81">
        <v>2</v>
      </c>
      <c r="P12" s="77">
        <f t="shared" si="12"/>
        <v>95</v>
      </c>
      <c r="Q12" s="81">
        <v>6</v>
      </c>
      <c r="R12" s="76">
        <f t="shared" si="5"/>
        <v>75</v>
      </c>
      <c r="S12" s="81">
        <v>6</v>
      </c>
      <c r="T12" s="77">
        <f t="shared" si="6"/>
        <v>75</v>
      </c>
      <c r="U12" s="81">
        <v>8</v>
      </c>
      <c r="V12" s="77">
        <f t="shared" si="7"/>
        <v>65</v>
      </c>
      <c r="W12" s="81">
        <v>7</v>
      </c>
      <c r="X12" s="77">
        <f t="shared" si="8"/>
        <v>70</v>
      </c>
      <c r="Y12" s="12">
        <f t="shared" si="9"/>
        <v>35</v>
      </c>
      <c r="Z12" s="12">
        <f t="shared" si="9"/>
        <v>560</v>
      </c>
      <c r="AA12" s="12">
        <f t="shared" si="9"/>
        <v>560</v>
      </c>
      <c r="AB12" s="12">
        <f t="shared" si="11"/>
        <v>6</v>
      </c>
      <c r="AC12" s="12">
        <f t="shared" si="10"/>
        <v>0</v>
      </c>
      <c r="AD12" s="37"/>
    </row>
    <row r="13" spans="3:30" ht="18.75" customHeight="1">
      <c r="C13" s="167"/>
      <c r="D13" s="9" t="s">
        <v>36</v>
      </c>
      <c r="E13" s="81">
        <v>6</v>
      </c>
      <c r="F13" s="76">
        <f t="shared" si="0"/>
        <v>75</v>
      </c>
      <c r="G13" s="81">
        <v>7</v>
      </c>
      <c r="H13" s="76">
        <f t="shared" si="1"/>
        <v>70</v>
      </c>
      <c r="I13" s="81">
        <v>10</v>
      </c>
      <c r="J13" s="76">
        <f t="shared" si="2"/>
        <v>55</v>
      </c>
      <c r="K13" s="81">
        <v>5</v>
      </c>
      <c r="L13" s="76">
        <f t="shared" si="3"/>
        <v>80</v>
      </c>
      <c r="M13" s="81">
        <v>6</v>
      </c>
      <c r="N13" s="76">
        <f t="shared" si="4"/>
        <v>75</v>
      </c>
      <c r="O13" s="81">
        <v>7</v>
      </c>
      <c r="P13" s="77">
        <f t="shared" si="12"/>
        <v>70</v>
      </c>
      <c r="Q13" s="102">
        <v>0</v>
      </c>
      <c r="R13" s="103">
        <f t="shared" si="5"/>
        <v>0</v>
      </c>
      <c r="S13" s="81">
        <v>9</v>
      </c>
      <c r="T13" s="77">
        <f t="shared" si="6"/>
        <v>60</v>
      </c>
      <c r="U13" s="102">
        <v>0</v>
      </c>
      <c r="V13" s="129">
        <f t="shared" si="7"/>
        <v>0</v>
      </c>
      <c r="W13" s="81">
        <v>8</v>
      </c>
      <c r="X13" s="76">
        <f t="shared" si="8"/>
        <v>65</v>
      </c>
      <c r="Y13" s="12">
        <f t="shared" si="9"/>
        <v>40</v>
      </c>
      <c r="Z13" s="12">
        <f t="shared" si="9"/>
        <v>590</v>
      </c>
      <c r="AA13" s="12">
        <f t="shared" si="9"/>
        <v>535</v>
      </c>
      <c r="AB13" s="12">
        <f t="shared" si="11"/>
        <v>7</v>
      </c>
      <c r="AC13" s="12">
        <f t="shared" si="10"/>
        <v>0</v>
      </c>
      <c r="AD13" s="37"/>
    </row>
    <row r="14" spans="3:30" ht="18.75" customHeight="1">
      <c r="C14" s="167"/>
      <c r="D14" s="8" t="s">
        <v>35</v>
      </c>
      <c r="E14" s="80">
        <v>5</v>
      </c>
      <c r="F14" s="76">
        <f t="shared" si="0"/>
        <v>80</v>
      </c>
      <c r="G14" s="80">
        <v>8</v>
      </c>
      <c r="H14" s="76">
        <f t="shared" si="1"/>
        <v>65</v>
      </c>
      <c r="I14" s="80">
        <v>9</v>
      </c>
      <c r="J14" s="76">
        <f t="shared" si="2"/>
        <v>60</v>
      </c>
      <c r="K14" s="80">
        <v>6</v>
      </c>
      <c r="L14" s="76">
        <f t="shared" si="3"/>
        <v>75</v>
      </c>
      <c r="M14" s="101">
        <v>0</v>
      </c>
      <c r="N14" s="103">
        <f t="shared" si="4"/>
        <v>0</v>
      </c>
      <c r="O14" s="80">
        <v>8</v>
      </c>
      <c r="P14" s="76">
        <f t="shared" si="12"/>
        <v>65</v>
      </c>
      <c r="Q14" s="80">
        <v>8</v>
      </c>
      <c r="R14" s="76">
        <f t="shared" si="5"/>
        <v>65</v>
      </c>
      <c r="S14" s="80">
        <v>8</v>
      </c>
      <c r="T14" s="76">
        <f t="shared" si="6"/>
        <v>65</v>
      </c>
      <c r="U14" s="80">
        <v>9</v>
      </c>
      <c r="V14" s="76">
        <f t="shared" si="7"/>
        <v>60</v>
      </c>
      <c r="W14" s="80">
        <v>8</v>
      </c>
      <c r="X14" s="76">
        <f t="shared" si="8"/>
        <v>65</v>
      </c>
      <c r="Y14" s="12">
        <f t="shared" si="9"/>
        <v>45</v>
      </c>
      <c r="Z14" s="12">
        <f t="shared" si="9"/>
        <v>645</v>
      </c>
      <c r="AA14" s="12">
        <f t="shared" si="9"/>
        <v>525</v>
      </c>
      <c r="AB14" s="12">
        <f t="shared" si="11"/>
        <v>8</v>
      </c>
      <c r="AC14" s="12">
        <f t="shared" si="10"/>
        <v>0</v>
      </c>
      <c r="AD14" s="37"/>
    </row>
    <row r="15" spans="3:30" ht="18.75" customHeight="1">
      <c r="C15" s="167"/>
      <c r="D15" s="8" t="s">
        <v>55</v>
      </c>
      <c r="E15" s="101">
        <v>0</v>
      </c>
      <c r="F15" s="103">
        <f t="shared" si="0"/>
        <v>0</v>
      </c>
      <c r="G15" s="101">
        <v>0</v>
      </c>
      <c r="H15" s="103">
        <f t="shared" si="1"/>
        <v>0</v>
      </c>
      <c r="I15" s="80">
        <v>3</v>
      </c>
      <c r="J15" s="76">
        <f t="shared" si="2"/>
        <v>90</v>
      </c>
      <c r="K15" s="101">
        <v>0</v>
      </c>
      <c r="L15" s="129">
        <f t="shared" si="3"/>
        <v>0</v>
      </c>
      <c r="M15" s="80">
        <v>8</v>
      </c>
      <c r="N15" s="76">
        <f t="shared" si="4"/>
        <v>65</v>
      </c>
      <c r="O15" s="101">
        <v>0</v>
      </c>
      <c r="P15" s="129">
        <f t="shared" si="12"/>
        <v>0</v>
      </c>
      <c r="Q15" s="101">
        <v>0</v>
      </c>
      <c r="R15" s="103">
        <f t="shared" si="5"/>
        <v>0</v>
      </c>
      <c r="S15" s="101">
        <v>0</v>
      </c>
      <c r="T15" s="129">
        <f t="shared" si="6"/>
        <v>0</v>
      </c>
      <c r="U15" s="80">
        <v>1</v>
      </c>
      <c r="V15" s="76">
        <f t="shared" si="7"/>
        <v>100</v>
      </c>
      <c r="W15" s="80">
        <v>6</v>
      </c>
      <c r="X15" s="76">
        <f t="shared" si="8"/>
        <v>75</v>
      </c>
      <c r="Y15" s="12">
        <f t="shared" si="9"/>
        <v>20</v>
      </c>
      <c r="Z15" s="12">
        <f t="shared" si="9"/>
        <v>350</v>
      </c>
      <c r="AA15" s="12">
        <f t="shared" si="9"/>
        <v>350</v>
      </c>
      <c r="AB15" s="12">
        <f t="shared" si="11"/>
        <v>9</v>
      </c>
      <c r="AC15" s="12">
        <f t="shared" si="10"/>
        <v>1</v>
      </c>
      <c r="AD15" s="37"/>
    </row>
    <row r="16" spans="3:30" ht="18.75" customHeight="1">
      <c r="C16" s="167"/>
      <c r="D16" s="9" t="s">
        <v>57</v>
      </c>
      <c r="E16" s="102">
        <v>0</v>
      </c>
      <c r="F16" s="103">
        <f t="shared" si="0"/>
        <v>0</v>
      </c>
      <c r="G16" s="102">
        <v>0</v>
      </c>
      <c r="H16" s="103">
        <f t="shared" si="1"/>
        <v>0</v>
      </c>
      <c r="I16" s="81">
        <v>8</v>
      </c>
      <c r="J16" s="76">
        <f t="shared" si="2"/>
        <v>65</v>
      </c>
      <c r="K16" s="102">
        <v>0</v>
      </c>
      <c r="L16" s="130">
        <f t="shared" si="3"/>
        <v>0</v>
      </c>
      <c r="M16" s="81">
        <v>5</v>
      </c>
      <c r="N16" s="77">
        <f t="shared" si="4"/>
        <v>80</v>
      </c>
      <c r="O16" s="102">
        <v>0</v>
      </c>
      <c r="P16" s="130">
        <f t="shared" si="12"/>
        <v>0</v>
      </c>
      <c r="Q16" s="102">
        <v>0</v>
      </c>
      <c r="R16" s="103">
        <f t="shared" si="5"/>
        <v>0</v>
      </c>
      <c r="S16" s="81">
        <v>5</v>
      </c>
      <c r="T16" s="76">
        <f t="shared" si="6"/>
        <v>80</v>
      </c>
      <c r="U16" s="81">
        <v>5</v>
      </c>
      <c r="V16" s="76">
        <f t="shared" si="7"/>
        <v>80</v>
      </c>
      <c r="W16" s="102">
        <v>0</v>
      </c>
      <c r="X16" s="129">
        <f t="shared" si="8"/>
        <v>0</v>
      </c>
      <c r="Y16" s="12">
        <f t="shared" si="9"/>
        <v>20</v>
      </c>
      <c r="Z16" s="12">
        <f t="shared" si="9"/>
        <v>325</v>
      </c>
      <c r="AA16" s="12">
        <f t="shared" si="9"/>
        <v>325</v>
      </c>
      <c r="AB16" s="12">
        <f t="shared" si="11"/>
        <v>10</v>
      </c>
      <c r="AC16" s="12">
        <f t="shared" si="10"/>
        <v>0</v>
      </c>
      <c r="AD16" s="37"/>
    </row>
    <row r="17" spans="3:30" ht="18.75" customHeight="1">
      <c r="C17" s="167"/>
      <c r="D17" s="8" t="s">
        <v>31</v>
      </c>
      <c r="E17" s="80">
        <v>2</v>
      </c>
      <c r="F17" s="76">
        <f t="shared" si="0"/>
        <v>95</v>
      </c>
      <c r="G17" s="101">
        <v>0</v>
      </c>
      <c r="H17" s="103">
        <f t="shared" si="1"/>
        <v>0</v>
      </c>
      <c r="I17" s="101">
        <v>0</v>
      </c>
      <c r="J17" s="103">
        <f t="shared" si="2"/>
        <v>0</v>
      </c>
      <c r="K17" s="101">
        <v>0</v>
      </c>
      <c r="L17" s="129">
        <f t="shared" si="3"/>
        <v>0</v>
      </c>
      <c r="M17" s="101">
        <v>0</v>
      </c>
      <c r="N17" s="103">
        <f t="shared" si="4"/>
        <v>0</v>
      </c>
      <c r="O17" s="80">
        <v>4</v>
      </c>
      <c r="P17" s="76">
        <f t="shared" si="12"/>
        <v>85</v>
      </c>
      <c r="Q17" s="80">
        <v>7</v>
      </c>
      <c r="R17" s="76">
        <f t="shared" si="5"/>
        <v>70</v>
      </c>
      <c r="S17" s="101">
        <v>0</v>
      </c>
      <c r="T17" s="129">
        <f t="shared" si="6"/>
        <v>0</v>
      </c>
      <c r="U17" s="101">
        <v>0</v>
      </c>
      <c r="V17" s="129">
        <f t="shared" si="7"/>
        <v>0</v>
      </c>
      <c r="W17" s="101">
        <v>0</v>
      </c>
      <c r="X17" s="129">
        <f t="shared" si="8"/>
        <v>0</v>
      </c>
      <c r="Y17" s="12">
        <f t="shared" si="9"/>
        <v>15</v>
      </c>
      <c r="Z17" s="12">
        <f t="shared" si="9"/>
        <v>265</v>
      </c>
      <c r="AA17" s="12">
        <f t="shared" si="9"/>
        <v>265</v>
      </c>
      <c r="AB17" s="12">
        <f t="shared" si="11"/>
        <v>11</v>
      </c>
      <c r="AC17" s="12">
        <f t="shared" si="10"/>
        <v>0</v>
      </c>
      <c r="AD17" s="37"/>
    </row>
    <row r="18" spans="3:30" ht="18.75" customHeight="1">
      <c r="C18" s="167"/>
      <c r="D18" s="9" t="s">
        <v>56</v>
      </c>
      <c r="E18" s="102">
        <v>0</v>
      </c>
      <c r="F18" s="104">
        <f t="shared" si="0"/>
        <v>0</v>
      </c>
      <c r="G18" s="102">
        <v>0</v>
      </c>
      <c r="H18" s="104">
        <f t="shared" si="1"/>
        <v>0</v>
      </c>
      <c r="I18" s="81">
        <v>7</v>
      </c>
      <c r="J18" s="77">
        <f t="shared" si="2"/>
        <v>70</v>
      </c>
      <c r="K18" s="102">
        <v>0</v>
      </c>
      <c r="L18" s="130">
        <f t="shared" si="3"/>
        <v>0</v>
      </c>
      <c r="M18" s="81">
        <v>7</v>
      </c>
      <c r="N18" s="77">
        <f t="shared" si="4"/>
        <v>70</v>
      </c>
      <c r="O18" s="102">
        <v>0</v>
      </c>
      <c r="P18" s="130">
        <f t="shared" si="12"/>
        <v>0</v>
      </c>
      <c r="Q18" s="102">
        <v>0</v>
      </c>
      <c r="R18" s="104">
        <f t="shared" si="5"/>
        <v>0</v>
      </c>
      <c r="S18" s="81">
        <v>4</v>
      </c>
      <c r="T18" s="77">
        <f t="shared" si="6"/>
        <v>85</v>
      </c>
      <c r="U18" s="102">
        <v>0</v>
      </c>
      <c r="V18" s="130">
        <f t="shared" si="7"/>
        <v>0</v>
      </c>
      <c r="W18" s="102">
        <v>0</v>
      </c>
      <c r="X18" s="130">
        <f t="shared" si="8"/>
        <v>0</v>
      </c>
      <c r="Y18" s="12">
        <f t="shared" si="9"/>
        <v>15</v>
      </c>
      <c r="Z18" s="12">
        <f t="shared" si="9"/>
        <v>240</v>
      </c>
      <c r="AA18" s="12">
        <f t="shared" si="9"/>
        <v>240</v>
      </c>
      <c r="AB18" s="12">
        <f t="shared" si="11"/>
        <v>12</v>
      </c>
      <c r="AC18" s="12">
        <f t="shared" si="10"/>
        <v>0</v>
      </c>
      <c r="AD18" s="37"/>
    </row>
    <row r="19" spans="3:30" ht="18.75" customHeight="1">
      <c r="C19" s="167"/>
      <c r="D19" s="9" t="s">
        <v>89</v>
      </c>
      <c r="E19" s="102">
        <v>0</v>
      </c>
      <c r="F19" s="130">
        <f t="shared" si="0"/>
        <v>0</v>
      </c>
      <c r="G19" s="102">
        <v>0</v>
      </c>
      <c r="H19" s="130">
        <f t="shared" si="1"/>
        <v>0</v>
      </c>
      <c r="I19" s="102">
        <v>0</v>
      </c>
      <c r="J19" s="130">
        <f t="shared" si="2"/>
        <v>0</v>
      </c>
      <c r="K19" s="102">
        <v>0</v>
      </c>
      <c r="L19" s="130">
        <f t="shared" si="3"/>
        <v>0</v>
      </c>
      <c r="M19" s="102">
        <v>0</v>
      </c>
      <c r="N19" s="130">
        <f t="shared" si="4"/>
        <v>0</v>
      </c>
      <c r="O19" s="102">
        <v>0</v>
      </c>
      <c r="P19" s="130">
        <f t="shared" si="12"/>
        <v>0</v>
      </c>
      <c r="Q19" s="102">
        <v>0</v>
      </c>
      <c r="R19" s="130">
        <f t="shared" si="5"/>
        <v>0</v>
      </c>
      <c r="S19" s="102">
        <v>0</v>
      </c>
      <c r="T19" s="130">
        <f t="shared" si="6"/>
        <v>0</v>
      </c>
      <c r="U19" s="81">
        <v>6</v>
      </c>
      <c r="V19" s="77">
        <f t="shared" si="7"/>
        <v>75</v>
      </c>
      <c r="W19" s="102">
        <v>0</v>
      </c>
      <c r="X19" s="130">
        <f t="shared" si="8"/>
        <v>0</v>
      </c>
      <c r="Y19" s="12">
        <f t="shared" si="9"/>
        <v>5</v>
      </c>
      <c r="Z19" s="12">
        <f t="shared" si="9"/>
        <v>80</v>
      </c>
      <c r="AA19" s="12">
        <f t="shared" si="9"/>
        <v>80</v>
      </c>
      <c r="AB19" s="12">
        <f t="shared" si="11"/>
        <v>13</v>
      </c>
      <c r="AC19" s="12">
        <f t="shared" si="10"/>
        <v>0</v>
      </c>
      <c r="AD19" s="37"/>
    </row>
    <row r="20" spans="3:30" ht="18.75" customHeight="1">
      <c r="C20" s="167"/>
      <c r="D20" s="8"/>
      <c r="E20" s="80"/>
      <c r="F20" s="76" t="str">
        <f t="shared" si="0"/>
        <v> </v>
      </c>
      <c r="G20" s="80"/>
      <c r="H20" s="76" t="str">
        <f t="shared" si="1"/>
        <v> </v>
      </c>
      <c r="I20" s="80"/>
      <c r="J20" s="76" t="str">
        <f t="shared" si="2"/>
        <v> </v>
      </c>
      <c r="K20" s="80"/>
      <c r="L20" s="76" t="str">
        <f t="shared" si="3"/>
        <v> </v>
      </c>
      <c r="M20" s="80"/>
      <c r="N20" s="76" t="str">
        <f t="shared" si="4"/>
        <v> </v>
      </c>
      <c r="O20" s="80"/>
      <c r="P20" s="76" t="str">
        <f t="shared" si="12"/>
        <v> </v>
      </c>
      <c r="Q20" s="80"/>
      <c r="R20" s="76" t="str">
        <f t="shared" si="5"/>
        <v> </v>
      </c>
      <c r="S20" s="80"/>
      <c r="T20" s="76" t="str">
        <f t="shared" si="6"/>
        <v> </v>
      </c>
      <c r="U20" s="101">
        <v>0</v>
      </c>
      <c r="V20" s="129">
        <f t="shared" si="7"/>
        <v>0</v>
      </c>
      <c r="W20" s="80"/>
      <c r="X20" s="76" t="str">
        <f t="shared" si="8"/>
        <v> </v>
      </c>
      <c r="Y20" s="12">
        <f t="shared" si="9"/>
        <v>0</v>
      </c>
      <c r="Z20" s="12">
        <f t="shared" si="9"/>
        <v>0</v>
      </c>
      <c r="AA20" s="12" t="str">
        <f t="shared" si="9"/>
        <v> </v>
      </c>
      <c r="AB20" s="12" t="str">
        <f t="shared" si="11"/>
        <v> </v>
      </c>
      <c r="AC20" s="12">
        <f t="shared" si="10"/>
        <v>0</v>
      </c>
      <c r="AD20" s="37"/>
    </row>
    <row r="21" spans="3:30" ht="18.75" customHeight="1">
      <c r="C21" s="167"/>
      <c r="D21" s="8"/>
      <c r="E21" s="80"/>
      <c r="F21" s="76" t="str">
        <f aca="true" t="shared" si="13" ref="F21:F26">IF(E21=""," ",IF(E21=0,0,IF(E21&gt;20,5,-5*E21+105)))</f>
        <v> </v>
      </c>
      <c r="G21" s="80"/>
      <c r="H21" s="76" t="str">
        <f aca="true" t="shared" si="14" ref="H21:H26">IF(G21=""," ",IF(G21=0,0,IF(G21&gt;20,5,-5*G21+105)))</f>
        <v> </v>
      </c>
      <c r="I21" s="80"/>
      <c r="J21" s="76" t="str">
        <f aca="true" t="shared" si="15" ref="J21:J26">IF(I21=""," ",IF(I21=0,0,IF(I21&gt;20,5,-5*I21+105)))</f>
        <v> </v>
      </c>
      <c r="K21" s="80"/>
      <c r="L21" s="76" t="str">
        <f aca="true" t="shared" si="16" ref="L21:L26">IF(K21=""," ",IF(K21=0,0,IF(K21&gt;20,5,-5*K21+105)))</f>
        <v> </v>
      </c>
      <c r="M21" s="80"/>
      <c r="N21" s="76" t="str">
        <f aca="true" t="shared" si="17" ref="N21:N26">IF(M21=""," ",IF(M21=0,0,IF(M21&gt;20,5,-5*M21+105)))</f>
        <v> </v>
      </c>
      <c r="O21" s="80"/>
      <c r="P21" s="76" t="str">
        <f aca="true" t="shared" si="18" ref="P21:P26">IF(O21=""," ",IF(O21=0,0,IF(O21&gt;20,5,-5*O21+105)))</f>
        <v> </v>
      </c>
      <c r="Q21" s="80"/>
      <c r="R21" s="76" t="str">
        <f aca="true" t="shared" si="19" ref="R21:R26">IF(Q21=""," ",IF(Q21=0,0,IF(Q21&gt;20,5,-5*Q21+105)))</f>
        <v> </v>
      </c>
      <c r="S21" s="80"/>
      <c r="T21" s="76" t="str">
        <f aca="true" t="shared" si="20" ref="T21:T26">IF(S21=""," ",IF(S21=0,0,IF(S21&gt;20,5,-5*S21+105)))</f>
        <v> </v>
      </c>
      <c r="U21" s="80"/>
      <c r="V21" s="76" t="str">
        <f aca="true" t="shared" si="21" ref="V21:V26">IF(U21=""," ",IF(U21=0,0,IF(U21&gt;20,5,-5*U21+105)))</f>
        <v> </v>
      </c>
      <c r="W21" s="80"/>
      <c r="X21" s="76" t="str">
        <f aca="true" t="shared" si="22" ref="X21:X26">IF(W21=""," ",IF(W21=0,0,IF(W21&gt;20,5,-5*W21+105)))</f>
        <v> </v>
      </c>
      <c r="Y21" s="12">
        <f aca="true" t="shared" si="23" ref="Y21:AC26">Y43</f>
        <v>0</v>
      </c>
      <c r="Z21" s="12">
        <f t="shared" si="23"/>
        <v>0</v>
      </c>
      <c r="AA21" s="12" t="str">
        <f t="shared" si="23"/>
        <v> </v>
      </c>
      <c r="AB21" s="12" t="str">
        <f t="shared" si="23"/>
        <v> </v>
      </c>
      <c r="AC21" s="12">
        <f t="shared" si="23"/>
        <v>0</v>
      </c>
      <c r="AD21" s="37"/>
    </row>
    <row r="22" spans="3:30" ht="18.75" customHeight="1">
      <c r="C22" s="167"/>
      <c r="D22" s="9"/>
      <c r="E22" s="81"/>
      <c r="F22" s="77" t="str">
        <f t="shared" si="13"/>
        <v> </v>
      </c>
      <c r="G22" s="81"/>
      <c r="H22" s="77" t="str">
        <f t="shared" si="14"/>
        <v> </v>
      </c>
      <c r="I22" s="81"/>
      <c r="J22" s="77" t="str">
        <f t="shared" si="15"/>
        <v> </v>
      </c>
      <c r="K22" s="81"/>
      <c r="L22" s="77" t="str">
        <f t="shared" si="16"/>
        <v> </v>
      </c>
      <c r="M22" s="81"/>
      <c r="N22" s="77" t="str">
        <f t="shared" si="17"/>
        <v> </v>
      </c>
      <c r="O22" s="81"/>
      <c r="P22" s="77" t="str">
        <f t="shared" si="18"/>
        <v> </v>
      </c>
      <c r="Q22" s="81"/>
      <c r="R22" s="77" t="str">
        <f t="shared" si="19"/>
        <v> </v>
      </c>
      <c r="S22" s="81"/>
      <c r="T22" s="82" t="str">
        <f t="shared" si="20"/>
        <v> </v>
      </c>
      <c r="U22" s="81"/>
      <c r="V22" s="82" t="str">
        <f t="shared" si="21"/>
        <v> </v>
      </c>
      <c r="W22" s="81"/>
      <c r="X22" s="82" t="str">
        <f t="shared" si="22"/>
        <v> </v>
      </c>
      <c r="Y22" s="12">
        <f t="shared" si="23"/>
        <v>0</v>
      </c>
      <c r="Z22" s="12">
        <f t="shared" si="23"/>
        <v>0</v>
      </c>
      <c r="AA22" s="12" t="str">
        <f t="shared" si="23"/>
        <v> </v>
      </c>
      <c r="AB22" s="12" t="str">
        <f t="shared" si="23"/>
        <v> </v>
      </c>
      <c r="AC22" s="12">
        <f t="shared" si="23"/>
        <v>0</v>
      </c>
      <c r="AD22" s="37"/>
    </row>
    <row r="23" spans="3:30" ht="18.75" customHeight="1">
      <c r="C23" s="167"/>
      <c r="D23" s="8"/>
      <c r="E23" s="80"/>
      <c r="F23" s="76" t="str">
        <f t="shared" si="13"/>
        <v> </v>
      </c>
      <c r="G23" s="80"/>
      <c r="H23" s="76" t="str">
        <f t="shared" si="14"/>
        <v> </v>
      </c>
      <c r="I23" s="80"/>
      <c r="J23" s="76" t="str">
        <f t="shared" si="15"/>
        <v> </v>
      </c>
      <c r="K23" s="80"/>
      <c r="L23" s="76" t="str">
        <f t="shared" si="16"/>
        <v> </v>
      </c>
      <c r="M23" s="80"/>
      <c r="N23" s="76" t="str">
        <f t="shared" si="17"/>
        <v> </v>
      </c>
      <c r="O23" s="80"/>
      <c r="P23" s="76" t="str">
        <f t="shared" si="18"/>
        <v> </v>
      </c>
      <c r="Q23" s="80"/>
      <c r="R23" s="76" t="str">
        <f t="shared" si="19"/>
        <v> </v>
      </c>
      <c r="S23" s="80"/>
      <c r="T23" s="76" t="str">
        <f t="shared" si="20"/>
        <v> </v>
      </c>
      <c r="U23" s="80"/>
      <c r="V23" s="76" t="str">
        <f t="shared" si="21"/>
        <v> </v>
      </c>
      <c r="W23" s="80"/>
      <c r="X23" s="76" t="str">
        <f t="shared" si="22"/>
        <v> </v>
      </c>
      <c r="Y23" s="12">
        <f t="shared" si="23"/>
        <v>0</v>
      </c>
      <c r="Z23" s="12">
        <f t="shared" si="23"/>
        <v>0</v>
      </c>
      <c r="AA23" s="12" t="str">
        <f t="shared" si="23"/>
        <v> </v>
      </c>
      <c r="AB23" s="12" t="str">
        <f t="shared" si="23"/>
        <v> </v>
      </c>
      <c r="AC23" s="12">
        <f t="shared" si="23"/>
        <v>0</v>
      </c>
      <c r="AD23" s="37"/>
    </row>
    <row r="24" spans="3:30" ht="18.75" customHeight="1">
      <c r="C24" s="167"/>
      <c r="D24" s="9"/>
      <c r="E24" s="81"/>
      <c r="F24" s="77" t="str">
        <f t="shared" si="13"/>
        <v> </v>
      </c>
      <c r="G24" s="81"/>
      <c r="H24" s="77" t="str">
        <f t="shared" si="14"/>
        <v> </v>
      </c>
      <c r="I24" s="81"/>
      <c r="J24" s="77" t="str">
        <f t="shared" si="15"/>
        <v> </v>
      </c>
      <c r="K24" s="81"/>
      <c r="L24" s="77" t="str">
        <f t="shared" si="16"/>
        <v> </v>
      </c>
      <c r="M24" s="81"/>
      <c r="N24" s="77" t="str">
        <f t="shared" si="17"/>
        <v> </v>
      </c>
      <c r="O24" s="81"/>
      <c r="P24" s="77" t="str">
        <f t="shared" si="18"/>
        <v> </v>
      </c>
      <c r="Q24" s="81"/>
      <c r="R24" s="77" t="str">
        <f t="shared" si="19"/>
        <v> </v>
      </c>
      <c r="S24" s="81"/>
      <c r="T24" s="77" t="str">
        <f t="shared" si="20"/>
        <v> </v>
      </c>
      <c r="U24" s="81"/>
      <c r="V24" s="77" t="str">
        <f t="shared" si="21"/>
        <v> </v>
      </c>
      <c r="W24" s="81"/>
      <c r="X24" s="77" t="str">
        <f t="shared" si="22"/>
        <v> </v>
      </c>
      <c r="Y24" s="12">
        <f t="shared" si="23"/>
        <v>0</v>
      </c>
      <c r="Z24" s="12">
        <f t="shared" si="23"/>
        <v>0</v>
      </c>
      <c r="AA24" s="12" t="str">
        <f t="shared" si="23"/>
        <v> </v>
      </c>
      <c r="AB24" s="12" t="str">
        <f t="shared" si="23"/>
        <v> </v>
      </c>
      <c r="AC24" s="12">
        <f t="shared" si="23"/>
        <v>0</v>
      </c>
      <c r="AD24" s="37"/>
    </row>
    <row r="25" spans="3:30" ht="18.75" customHeight="1">
      <c r="C25" s="36"/>
      <c r="D25" s="9"/>
      <c r="E25" s="81"/>
      <c r="F25" s="77" t="str">
        <f t="shared" si="13"/>
        <v> </v>
      </c>
      <c r="G25" s="81"/>
      <c r="H25" s="77" t="str">
        <f t="shared" si="14"/>
        <v> </v>
      </c>
      <c r="I25" s="81"/>
      <c r="J25" s="77" t="str">
        <f t="shared" si="15"/>
        <v> </v>
      </c>
      <c r="K25" s="81"/>
      <c r="L25" s="77" t="str">
        <f t="shared" si="16"/>
        <v> </v>
      </c>
      <c r="M25" s="81"/>
      <c r="N25" s="77" t="str">
        <f t="shared" si="17"/>
        <v> </v>
      </c>
      <c r="O25" s="81"/>
      <c r="P25" s="77" t="str">
        <f t="shared" si="18"/>
        <v> </v>
      </c>
      <c r="Q25" s="81"/>
      <c r="R25" s="77" t="str">
        <f t="shared" si="19"/>
        <v> </v>
      </c>
      <c r="S25" s="81"/>
      <c r="T25" s="77" t="str">
        <f t="shared" si="20"/>
        <v> </v>
      </c>
      <c r="U25" s="81"/>
      <c r="V25" s="77" t="str">
        <f t="shared" si="21"/>
        <v> </v>
      </c>
      <c r="W25" s="81"/>
      <c r="X25" s="77" t="str">
        <f t="shared" si="22"/>
        <v> </v>
      </c>
      <c r="Y25" s="12">
        <f t="shared" si="23"/>
        <v>0</v>
      </c>
      <c r="Z25" s="12">
        <f t="shared" si="23"/>
        <v>0</v>
      </c>
      <c r="AA25" s="12" t="str">
        <f t="shared" si="23"/>
        <v> </v>
      </c>
      <c r="AB25" s="12" t="str">
        <f t="shared" si="23"/>
        <v> </v>
      </c>
      <c r="AC25" s="12">
        <f t="shared" si="23"/>
        <v>0</v>
      </c>
      <c r="AD25" s="37"/>
    </row>
    <row r="26" spans="3:30" ht="18.75" customHeight="1" thickBot="1">
      <c r="C26" s="36"/>
      <c r="D26" s="10"/>
      <c r="E26" s="83"/>
      <c r="F26" s="78" t="str">
        <f t="shared" si="13"/>
        <v> </v>
      </c>
      <c r="G26" s="83"/>
      <c r="H26" s="78" t="str">
        <f t="shared" si="14"/>
        <v> </v>
      </c>
      <c r="I26" s="83"/>
      <c r="J26" s="78" t="str">
        <f t="shared" si="15"/>
        <v> </v>
      </c>
      <c r="K26" s="83"/>
      <c r="L26" s="78" t="str">
        <f t="shared" si="16"/>
        <v> </v>
      </c>
      <c r="M26" s="83"/>
      <c r="N26" s="78" t="str">
        <f t="shared" si="17"/>
        <v> </v>
      </c>
      <c r="O26" s="83"/>
      <c r="P26" s="78" t="str">
        <f t="shared" si="18"/>
        <v> </v>
      </c>
      <c r="Q26" s="83"/>
      <c r="R26" s="78" t="str">
        <f t="shared" si="19"/>
        <v> </v>
      </c>
      <c r="S26" s="83"/>
      <c r="T26" s="78" t="str">
        <f t="shared" si="20"/>
        <v> </v>
      </c>
      <c r="U26" s="83"/>
      <c r="V26" s="78" t="str">
        <f t="shared" si="21"/>
        <v> </v>
      </c>
      <c r="W26" s="83"/>
      <c r="X26" s="78" t="str">
        <f t="shared" si="22"/>
        <v> </v>
      </c>
      <c r="Y26" s="13">
        <f t="shared" si="23"/>
        <v>0</v>
      </c>
      <c r="Z26" s="13">
        <f t="shared" si="23"/>
        <v>0</v>
      </c>
      <c r="AA26" s="13" t="str">
        <f t="shared" si="23"/>
        <v> </v>
      </c>
      <c r="AB26" s="13" t="str">
        <f t="shared" si="23"/>
        <v> </v>
      </c>
      <c r="AC26" s="13">
        <f t="shared" si="23"/>
        <v>0</v>
      </c>
      <c r="AD26" s="37"/>
    </row>
    <row r="27" spans="3:30" ht="1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5" hidden="1">
      <c r="C29" s="36"/>
      <c r="D29" s="44" t="str">
        <f aca="true" t="shared" si="24" ref="D29:D34">D7</f>
        <v>Jonathan Reimels</v>
      </c>
      <c r="E29" s="45"/>
      <c r="F29" s="44">
        <f>F7</f>
        <v>0</v>
      </c>
      <c r="G29" s="45"/>
      <c r="H29" s="44">
        <f>H7</f>
        <v>100</v>
      </c>
      <c r="I29" s="45"/>
      <c r="J29" s="44">
        <f aca="true" t="shared" si="25" ref="J29:J48">J7</f>
        <v>90</v>
      </c>
      <c r="K29" s="45"/>
      <c r="L29" s="44">
        <f aca="true" t="shared" si="26" ref="L29:L48">L7</f>
        <v>100</v>
      </c>
      <c r="M29" s="45"/>
      <c r="N29" s="44">
        <f aca="true" t="shared" si="27" ref="N29:N48">N7</f>
        <v>100</v>
      </c>
      <c r="O29" s="45"/>
      <c r="P29" s="44">
        <f aca="true" t="shared" si="28" ref="P29:P48">P7</f>
        <v>80</v>
      </c>
      <c r="Q29" s="45"/>
      <c r="R29" s="44">
        <f aca="true" t="shared" si="29" ref="R29:R48">R7</f>
        <v>100</v>
      </c>
      <c r="S29" s="45"/>
      <c r="T29" s="44">
        <f aca="true" t="shared" si="30" ref="T29:T48">T7</f>
        <v>95</v>
      </c>
      <c r="U29" s="45"/>
      <c r="V29" s="44">
        <f aca="true" t="shared" si="31" ref="V29:X48">V7</f>
        <v>85</v>
      </c>
      <c r="W29" s="45"/>
      <c r="X29" s="44">
        <f t="shared" si="31"/>
        <v>90</v>
      </c>
      <c r="Y29" s="44">
        <f>COUNTIF(E29:X29,"&gt;0")*5</f>
        <v>45</v>
      </c>
      <c r="Z29" s="44">
        <f>SUM(E29:Y29)</f>
        <v>885</v>
      </c>
      <c r="AA29" s="44">
        <f aca="true" t="shared" si="32" ref="AA29:AA48">IF(AD29&lt;23," ",SUM(E29:X29)-SMALL(E29:X29,1)-SMALL(E29:X29,2)-SMALL(E29:X29,3)+Y29)</f>
        <v>720</v>
      </c>
      <c r="AB29" s="44">
        <f>IF(AA29=" "," ",RANK(AA29,$AA$29:$AA$48))</f>
        <v>1</v>
      </c>
      <c r="AC29" s="44">
        <f>COUNTIF(E29:X29,100)</f>
        <v>4</v>
      </c>
      <c r="AD29" s="46">
        <f>COUNTIF(E29:X29,"&gt;=0")*5</f>
        <v>50</v>
      </c>
    </row>
    <row r="30" spans="3:30" ht="15" hidden="1">
      <c r="C30" s="36"/>
      <c r="D30" s="44" t="str">
        <f t="shared" si="24"/>
        <v>John Pileggi</v>
      </c>
      <c r="E30" s="45"/>
      <c r="F30" s="44">
        <f aca="true" t="shared" si="33" ref="F30:H48">F8</f>
        <v>0</v>
      </c>
      <c r="G30" s="45"/>
      <c r="H30" s="44">
        <f t="shared" si="33"/>
        <v>90</v>
      </c>
      <c r="I30" s="45"/>
      <c r="J30" s="44">
        <f t="shared" si="25"/>
        <v>95</v>
      </c>
      <c r="K30" s="45"/>
      <c r="L30" s="44">
        <f t="shared" si="26"/>
        <v>0</v>
      </c>
      <c r="M30" s="45"/>
      <c r="N30" s="44">
        <f t="shared" si="27"/>
        <v>95</v>
      </c>
      <c r="O30" s="45"/>
      <c r="P30" s="44">
        <f t="shared" si="28"/>
        <v>100</v>
      </c>
      <c r="Q30" s="45"/>
      <c r="R30" s="44">
        <f t="shared" si="29"/>
        <v>95</v>
      </c>
      <c r="S30" s="45"/>
      <c r="T30" s="44">
        <f t="shared" si="30"/>
        <v>100</v>
      </c>
      <c r="U30" s="45"/>
      <c r="V30" s="44">
        <f t="shared" si="31"/>
        <v>95</v>
      </c>
      <c r="W30" s="45"/>
      <c r="X30" s="44">
        <f t="shared" si="31"/>
        <v>100</v>
      </c>
      <c r="Y30" s="44">
        <f>COUNTIF(E30:X30,"&gt;0")*5</f>
        <v>40</v>
      </c>
      <c r="Z30" s="44">
        <f>SUM(E30:Y30)</f>
        <v>810</v>
      </c>
      <c r="AA30" s="44">
        <f t="shared" si="32"/>
        <v>720</v>
      </c>
      <c r="AB30" s="44">
        <f aca="true" t="shared" si="34" ref="AB30:AB39">IF(AA30=" "," ",RANK(AA30,$AA$29:$AA$48))</f>
        <v>1</v>
      </c>
      <c r="AC30" s="44">
        <f>COUNTIF(E30:X30,100)</f>
        <v>3</v>
      </c>
      <c r="AD30" s="46">
        <f aca="true" t="shared" si="35" ref="AD30:AD48">COUNTIF(E30:X30,"&gt;=0")*5</f>
        <v>50</v>
      </c>
    </row>
    <row r="31" spans="3:30" ht="15" hidden="1">
      <c r="C31" s="36"/>
      <c r="D31" s="44" t="str">
        <f t="shared" si="24"/>
        <v>Rob Hayes</v>
      </c>
      <c r="E31" s="45"/>
      <c r="F31" s="44">
        <f t="shared" si="33"/>
        <v>100</v>
      </c>
      <c r="G31" s="45"/>
      <c r="H31" s="44">
        <f t="shared" si="33"/>
        <v>85</v>
      </c>
      <c r="I31" s="45"/>
      <c r="J31" s="44">
        <f t="shared" si="25"/>
        <v>100</v>
      </c>
      <c r="K31" s="45"/>
      <c r="L31" s="44">
        <f t="shared" si="26"/>
        <v>85</v>
      </c>
      <c r="M31" s="45"/>
      <c r="N31" s="44">
        <f t="shared" si="27"/>
        <v>90</v>
      </c>
      <c r="O31" s="45"/>
      <c r="P31" s="44">
        <f t="shared" si="28"/>
        <v>90</v>
      </c>
      <c r="Q31" s="45"/>
      <c r="R31" s="44">
        <f t="shared" si="29"/>
        <v>85</v>
      </c>
      <c r="S31" s="45"/>
      <c r="T31" s="44">
        <f t="shared" si="30"/>
        <v>0</v>
      </c>
      <c r="U31" s="45"/>
      <c r="V31" s="44">
        <f t="shared" si="31"/>
        <v>0</v>
      </c>
      <c r="W31" s="45"/>
      <c r="X31" s="44">
        <f t="shared" si="31"/>
        <v>95</v>
      </c>
      <c r="Y31" s="44">
        <f>COUNTIF(E31:X31,"&gt;0")*5</f>
        <v>40</v>
      </c>
      <c r="Z31" s="44">
        <f>SUM(E31:Y31)</f>
        <v>770</v>
      </c>
      <c r="AA31" s="44">
        <f t="shared" si="32"/>
        <v>685</v>
      </c>
      <c r="AB31" s="44">
        <f t="shared" si="34"/>
        <v>3</v>
      </c>
      <c r="AC31" s="44">
        <f>COUNTIF(E31:X31,100)</f>
        <v>2</v>
      </c>
      <c r="AD31" s="46">
        <f t="shared" si="35"/>
        <v>50</v>
      </c>
    </row>
    <row r="32" spans="3:30" ht="15" hidden="1">
      <c r="C32" s="36"/>
      <c r="D32" s="44" t="str">
        <f t="shared" si="24"/>
        <v>Paul Ryer</v>
      </c>
      <c r="E32" s="45"/>
      <c r="F32" s="44">
        <f t="shared" si="33"/>
        <v>90</v>
      </c>
      <c r="G32" s="45"/>
      <c r="H32" s="44">
        <f t="shared" si="33"/>
        <v>80</v>
      </c>
      <c r="I32" s="45"/>
      <c r="J32" s="44">
        <f t="shared" si="25"/>
        <v>80</v>
      </c>
      <c r="K32" s="45"/>
      <c r="L32" s="44">
        <f t="shared" si="26"/>
        <v>95</v>
      </c>
      <c r="M32" s="45"/>
      <c r="N32" s="44">
        <f t="shared" si="27"/>
        <v>60</v>
      </c>
      <c r="O32" s="45"/>
      <c r="P32" s="44">
        <f t="shared" si="28"/>
        <v>0.01</v>
      </c>
      <c r="Q32" s="45"/>
      <c r="R32" s="44">
        <f t="shared" si="29"/>
        <v>90</v>
      </c>
      <c r="S32" s="45"/>
      <c r="T32" s="44">
        <f t="shared" si="30"/>
        <v>90</v>
      </c>
      <c r="U32" s="45"/>
      <c r="V32" s="44">
        <f t="shared" si="31"/>
        <v>90</v>
      </c>
      <c r="W32" s="45"/>
      <c r="X32" s="44">
        <f t="shared" si="31"/>
        <v>85</v>
      </c>
      <c r="Y32" s="44">
        <f>COUNTIF(E32:X32,"&gt;0")*5</f>
        <v>50</v>
      </c>
      <c r="Z32" s="44">
        <f>SUM(E32:Y32)</f>
        <v>810.01</v>
      </c>
      <c r="AA32" s="44">
        <f t="shared" si="32"/>
        <v>670</v>
      </c>
      <c r="AB32" s="44">
        <f t="shared" si="34"/>
        <v>4</v>
      </c>
      <c r="AC32" s="44">
        <f>COUNTIF(E32:X32,100)</f>
        <v>0</v>
      </c>
      <c r="AD32" s="46">
        <f t="shared" si="35"/>
        <v>50</v>
      </c>
    </row>
    <row r="33" spans="3:30" ht="15" hidden="1">
      <c r="C33" s="36"/>
      <c r="D33" s="44" t="str">
        <f t="shared" si="24"/>
        <v>John Reimels</v>
      </c>
      <c r="E33" s="45"/>
      <c r="F33" s="44">
        <f t="shared" si="33"/>
        <v>85</v>
      </c>
      <c r="G33" s="45"/>
      <c r="H33" s="44">
        <f t="shared" si="33"/>
        <v>95</v>
      </c>
      <c r="I33" s="45"/>
      <c r="J33" s="44">
        <f t="shared" si="25"/>
        <v>75</v>
      </c>
      <c r="K33" s="45"/>
      <c r="L33" s="44">
        <f t="shared" si="26"/>
        <v>90</v>
      </c>
      <c r="M33" s="45"/>
      <c r="N33" s="44">
        <f t="shared" si="27"/>
        <v>85</v>
      </c>
      <c r="O33" s="45"/>
      <c r="P33" s="44">
        <f t="shared" si="28"/>
        <v>75</v>
      </c>
      <c r="Q33" s="45"/>
      <c r="R33" s="44">
        <f t="shared" si="29"/>
        <v>80</v>
      </c>
      <c r="S33" s="45"/>
      <c r="T33" s="44">
        <f t="shared" si="30"/>
        <v>70</v>
      </c>
      <c r="U33" s="45"/>
      <c r="V33" s="44">
        <f t="shared" si="31"/>
        <v>70</v>
      </c>
      <c r="W33" s="45"/>
      <c r="X33" s="44">
        <f t="shared" si="31"/>
        <v>80</v>
      </c>
      <c r="Y33" s="44">
        <f>COUNTIF(E33:X33,"&gt;0")*5</f>
        <v>50</v>
      </c>
      <c r="Z33" s="44">
        <f>SUM(E33:Y33)</f>
        <v>855</v>
      </c>
      <c r="AA33" s="44">
        <f t="shared" si="32"/>
        <v>640</v>
      </c>
      <c r="AB33" s="44">
        <f t="shared" si="34"/>
        <v>5</v>
      </c>
      <c r="AC33" s="44">
        <f>COUNTIF(E33:X33,100)</f>
        <v>0</v>
      </c>
      <c r="AD33" s="46">
        <f t="shared" si="35"/>
        <v>50</v>
      </c>
    </row>
    <row r="34" spans="3:30" ht="15" hidden="1">
      <c r="C34" s="36"/>
      <c r="D34" s="44" t="str">
        <f t="shared" si="24"/>
        <v>Tom Gray</v>
      </c>
      <c r="E34" s="45"/>
      <c r="F34" s="44">
        <f t="shared" si="33"/>
        <v>70</v>
      </c>
      <c r="G34" s="45"/>
      <c r="H34" s="44">
        <f t="shared" si="33"/>
        <v>75</v>
      </c>
      <c r="I34" s="45"/>
      <c r="J34" s="44">
        <f t="shared" si="25"/>
        <v>0</v>
      </c>
      <c r="K34" s="45"/>
      <c r="L34" s="44">
        <f t="shared" si="26"/>
        <v>0</v>
      </c>
      <c r="M34" s="45"/>
      <c r="N34" s="44">
        <f t="shared" si="27"/>
        <v>0</v>
      </c>
      <c r="O34" s="45"/>
      <c r="P34" s="44">
        <f t="shared" si="28"/>
        <v>95</v>
      </c>
      <c r="Q34" s="45"/>
      <c r="R34" s="44">
        <f t="shared" si="29"/>
        <v>75</v>
      </c>
      <c r="S34" s="45"/>
      <c r="T34" s="44">
        <f t="shared" si="30"/>
        <v>75</v>
      </c>
      <c r="U34" s="45"/>
      <c r="V34" s="44">
        <f t="shared" si="31"/>
        <v>65</v>
      </c>
      <c r="W34" s="45"/>
      <c r="X34" s="44">
        <f t="shared" si="31"/>
        <v>70</v>
      </c>
      <c r="Y34" s="44">
        <f aca="true" t="shared" si="36" ref="Y34:Y39">COUNTIF(E34:X34,"&gt;0")*5</f>
        <v>35</v>
      </c>
      <c r="Z34" s="44">
        <f aca="true" t="shared" si="37" ref="Z34:Z39">SUM(E34:Y34)</f>
        <v>560</v>
      </c>
      <c r="AA34" s="44">
        <f t="shared" si="32"/>
        <v>560</v>
      </c>
      <c r="AB34" s="44">
        <f t="shared" si="34"/>
        <v>6</v>
      </c>
      <c r="AC34" s="44">
        <f aca="true" t="shared" si="38" ref="AC34:AC39">COUNTIF(E34:X34,100)</f>
        <v>0</v>
      </c>
      <c r="AD34" s="46">
        <f t="shared" si="35"/>
        <v>50</v>
      </c>
    </row>
    <row r="35" spans="3:30" ht="15" hidden="1">
      <c r="C35" s="36"/>
      <c r="D35" s="44" t="str">
        <f aca="true" t="shared" si="39" ref="D35:D47">D11</f>
        <v>John Reimels</v>
      </c>
      <c r="E35" s="45"/>
      <c r="F35" s="44">
        <f t="shared" si="33"/>
        <v>75</v>
      </c>
      <c r="G35" s="45"/>
      <c r="H35" s="44">
        <f t="shared" si="33"/>
        <v>70</v>
      </c>
      <c r="I35" s="45"/>
      <c r="J35" s="44">
        <f t="shared" si="25"/>
        <v>55</v>
      </c>
      <c r="K35" s="45"/>
      <c r="L35" s="44">
        <f t="shared" si="26"/>
        <v>80</v>
      </c>
      <c r="M35" s="45"/>
      <c r="N35" s="44">
        <f t="shared" si="27"/>
        <v>75</v>
      </c>
      <c r="O35" s="45"/>
      <c r="P35" s="44">
        <f t="shared" si="28"/>
        <v>70</v>
      </c>
      <c r="Q35" s="45"/>
      <c r="R35" s="44">
        <f t="shared" si="29"/>
        <v>0</v>
      </c>
      <c r="S35" s="45"/>
      <c r="T35" s="44">
        <f t="shared" si="30"/>
        <v>60</v>
      </c>
      <c r="U35" s="45"/>
      <c r="V35" s="44">
        <f t="shared" si="31"/>
        <v>0</v>
      </c>
      <c r="W35" s="45"/>
      <c r="X35" s="44">
        <f t="shared" si="31"/>
        <v>65</v>
      </c>
      <c r="Y35" s="44">
        <f>COUNTIF(E35:X35,"&gt;0")*5</f>
        <v>40</v>
      </c>
      <c r="Z35" s="44">
        <f>SUM(E35:Y35)</f>
        <v>590</v>
      </c>
      <c r="AA35" s="44">
        <f t="shared" si="32"/>
        <v>535</v>
      </c>
      <c r="AB35" s="44">
        <f t="shared" si="34"/>
        <v>7</v>
      </c>
      <c r="AC35" s="44">
        <f>COUNTIF(E35:X35,100)</f>
        <v>0</v>
      </c>
      <c r="AD35" s="46">
        <f t="shared" si="35"/>
        <v>50</v>
      </c>
    </row>
    <row r="36" spans="3:30" ht="15" hidden="1">
      <c r="C36" s="36"/>
      <c r="D36" s="44" t="str">
        <f t="shared" si="39"/>
        <v>Tom Gray</v>
      </c>
      <c r="E36" s="45"/>
      <c r="F36" s="44">
        <f t="shared" si="33"/>
        <v>80</v>
      </c>
      <c r="G36" s="45"/>
      <c r="H36" s="44">
        <f t="shared" si="33"/>
        <v>65</v>
      </c>
      <c r="I36" s="45"/>
      <c r="J36" s="44">
        <f t="shared" si="25"/>
        <v>60</v>
      </c>
      <c r="K36" s="45"/>
      <c r="L36" s="44">
        <f t="shared" si="26"/>
        <v>75</v>
      </c>
      <c r="M36" s="45"/>
      <c r="N36" s="44">
        <f t="shared" si="27"/>
        <v>0</v>
      </c>
      <c r="O36" s="45"/>
      <c r="P36" s="44">
        <f t="shared" si="28"/>
        <v>65</v>
      </c>
      <c r="Q36" s="45"/>
      <c r="R36" s="44">
        <f t="shared" si="29"/>
        <v>65</v>
      </c>
      <c r="S36" s="45"/>
      <c r="T36" s="44">
        <f t="shared" si="30"/>
        <v>65</v>
      </c>
      <c r="U36" s="45"/>
      <c r="V36" s="44">
        <f t="shared" si="31"/>
        <v>60</v>
      </c>
      <c r="W36" s="45"/>
      <c r="X36" s="44">
        <f t="shared" si="31"/>
        <v>65</v>
      </c>
      <c r="Y36" s="44">
        <f>COUNTIF(E36:X36,"&gt;0")*5</f>
        <v>45</v>
      </c>
      <c r="Z36" s="44">
        <f>SUM(E36:Y36)</f>
        <v>645</v>
      </c>
      <c r="AA36" s="44">
        <f t="shared" si="32"/>
        <v>525</v>
      </c>
      <c r="AB36" s="44">
        <f t="shared" si="34"/>
        <v>8</v>
      </c>
      <c r="AC36" s="44">
        <f>COUNTIF(E36:X36,100)</f>
        <v>0</v>
      </c>
      <c r="AD36" s="46">
        <f t="shared" si="35"/>
        <v>50</v>
      </c>
    </row>
    <row r="37" spans="3:30" ht="15" hidden="1">
      <c r="C37" s="36"/>
      <c r="D37" s="44" t="str">
        <f t="shared" si="39"/>
        <v>Vince Tamburo</v>
      </c>
      <c r="E37" s="45"/>
      <c r="F37" s="44">
        <f t="shared" si="33"/>
        <v>0</v>
      </c>
      <c r="G37" s="45"/>
      <c r="H37" s="44">
        <f t="shared" si="33"/>
        <v>0</v>
      </c>
      <c r="I37" s="45"/>
      <c r="J37" s="44">
        <f t="shared" si="25"/>
        <v>90</v>
      </c>
      <c r="K37" s="45"/>
      <c r="L37" s="44">
        <f t="shared" si="26"/>
        <v>0</v>
      </c>
      <c r="M37" s="45"/>
      <c r="N37" s="44">
        <f t="shared" si="27"/>
        <v>65</v>
      </c>
      <c r="O37" s="45"/>
      <c r="P37" s="44">
        <f t="shared" si="28"/>
        <v>0</v>
      </c>
      <c r="Q37" s="45"/>
      <c r="R37" s="44">
        <f t="shared" si="29"/>
        <v>0</v>
      </c>
      <c r="S37" s="45"/>
      <c r="T37" s="44">
        <f t="shared" si="30"/>
        <v>0</v>
      </c>
      <c r="U37" s="45"/>
      <c r="V37" s="44">
        <f t="shared" si="31"/>
        <v>100</v>
      </c>
      <c r="W37" s="45"/>
      <c r="X37" s="44">
        <f t="shared" si="31"/>
        <v>75</v>
      </c>
      <c r="Y37" s="44">
        <f t="shared" si="36"/>
        <v>20</v>
      </c>
      <c r="Z37" s="44">
        <f t="shared" si="37"/>
        <v>350</v>
      </c>
      <c r="AA37" s="44">
        <f t="shared" si="32"/>
        <v>350</v>
      </c>
      <c r="AB37" s="44">
        <f t="shared" si="34"/>
        <v>9</v>
      </c>
      <c r="AC37" s="44">
        <f t="shared" si="38"/>
        <v>1</v>
      </c>
      <c r="AD37" s="46">
        <f t="shared" si="35"/>
        <v>50</v>
      </c>
    </row>
    <row r="38" spans="3:30" ht="15" hidden="1">
      <c r="C38" s="36"/>
      <c r="D38" s="44" t="str">
        <f t="shared" si="39"/>
        <v>Dave Muse</v>
      </c>
      <c r="E38" s="45"/>
      <c r="F38" s="44">
        <f t="shared" si="33"/>
        <v>0</v>
      </c>
      <c r="G38" s="45"/>
      <c r="H38" s="44">
        <f t="shared" si="33"/>
        <v>0</v>
      </c>
      <c r="I38" s="45"/>
      <c r="J38" s="44">
        <f t="shared" si="25"/>
        <v>65</v>
      </c>
      <c r="K38" s="45"/>
      <c r="L38" s="44">
        <f t="shared" si="26"/>
        <v>0</v>
      </c>
      <c r="M38" s="45"/>
      <c r="N38" s="44">
        <f t="shared" si="27"/>
        <v>80</v>
      </c>
      <c r="O38" s="45"/>
      <c r="P38" s="44">
        <f t="shared" si="28"/>
        <v>0</v>
      </c>
      <c r="Q38" s="45"/>
      <c r="R38" s="44">
        <f t="shared" si="29"/>
        <v>0</v>
      </c>
      <c r="S38" s="45"/>
      <c r="T38" s="44">
        <f t="shared" si="30"/>
        <v>80</v>
      </c>
      <c r="U38" s="45"/>
      <c r="V38" s="44">
        <f t="shared" si="31"/>
        <v>80</v>
      </c>
      <c r="W38" s="45"/>
      <c r="X38" s="44">
        <f t="shared" si="31"/>
        <v>0</v>
      </c>
      <c r="Y38" s="44">
        <f t="shared" si="36"/>
        <v>20</v>
      </c>
      <c r="Z38" s="44">
        <f t="shared" si="37"/>
        <v>325</v>
      </c>
      <c r="AA38" s="44">
        <f t="shared" si="32"/>
        <v>325</v>
      </c>
      <c r="AB38" s="44">
        <f t="shared" si="34"/>
        <v>10</v>
      </c>
      <c r="AC38" s="44">
        <f t="shared" si="38"/>
        <v>0</v>
      </c>
      <c r="AD38" s="46">
        <f t="shared" si="35"/>
        <v>50</v>
      </c>
    </row>
    <row r="39" spans="3:30" ht="15" hidden="1">
      <c r="C39" s="36"/>
      <c r="D39" s="44" t="str">
        <f t="shared" si="39"/>
        <v>Bill Bonsma</v>
      </c>
      <c r="E39" s="45"/>
      <c r="F39" s="44">
        <f t="shared" si="33"/>
        <v>95</v>
      </c>
      <c r="G39" s="45"/>
      <c r="H39" s="44">
        <f t="shared" si="33"/>
        <v>0</v>
      </c>
      <c r="I39" s="45"/>
      <c r="J39" s="44">
        <f t="shared" si="25"/>
        <v>0</v>
      </c>
      <c r="K39" s="45"/>
      <c r="L39" s="44">
        <f t="shared" si="26"/>
        <v>0</v>
      </c>
      <c r="M39" s="45"/>
      <c r="N39" s="44">
        <f t="shared" si="27"/>
        <v>0</v>
      </c>
      <c r="O39" s="45"/>
      <c r="P39" s="44">
        <f t="shared" si="28"/>
        <v>85</v>
      </c>
      <c r="Q39" s="45"/>
      <c r="R39" s="44">
        <f t="shared" si="29"/>
        <v>70</v>
      </c>
      <c r="S39" s="45"/>
      <c r="T39" s="44">
        <f t="shared" si="30"/>
        <v>0</v>
      </c>
      <c r="U39" s="45"/>
      <c r="V39" s="44">
        <f t="shared" si="31"/>
        <v>0</v>
      </c>
      <c r="W39" s="45"/>
      <c r="X39" s="44">
        <f t="shared" si="31"/>
        <v>0</v>
      </c>
      <c r="Y39" s="44">
        <f t="shared" si="36"/>
        <v>15</v>
      </c>
      <c r="Z39" s="44">
        <f t="shared" si="37"/>
        <v>265</v>
      </c>
      <c r="AA39" s="44">
        <f t="shared" si="32"/>
        <v>265</v>
      </c>
      <c r="AB39" s="44">
        <f t="shared" si="34"/>
        <v>11</v>
      </c>
      <c r="AC39" s="44">
        <f t="shared" si="38"/>
        <v>0</v>
      </c>
      <c r="AD39" s="46">
        <f t="shared" si="35"/>
        <v>50</v>
      </c>
    </row>
    <row r="40" spans="3:30" ht="15" hidden="1">
      <c r="C40" s="36"/>
      <c r="D40" s="44" t="str">
        <f t="shared" si="39"/>
        <v>Jermone Burwell</v>
      </c>
      <c r="E40" s="45"/>
      <c r="F40" s="44">
        <f t="shared" si="33"/>
        <v>0</v>
      </c>
      <c r="G40" s="45"/>
      <c r="H40" s="44">
        <f t="shared" si="33"/>
        <v>0</v>
      </c>
      <c r="I40" s="45"/>
      <c r="J40" s="44">
        <f t="shared" si="25"/>
        <v>70</v>
      </c>
      <c r="K40" s="45"/>
      <c r="L40" s="44">
        <f t="shared" si="26"/>
        <v>0</v>
      </c>
      <c r="M40" s="45"/>
      <c r="N40" s="44">
        <f t="shared" si="27"/>
        <v>70</v>
      </c>
      <c r="O40" s="45"/>
      <c r="P40" s="44">
        <f t="shared" si="28"/>
        <v>0</v>
      </c>
      <c r="Q40" s="45"/>
      <c r="R40" s="44">
        <f t="shared" si="29"/>
        <v>0</v>
      </c>
      <c r="S40" s="45"/>
      <c r="T40" s="44">
        <f t="shared" si="30"/>
        <v>85</v>
      </c>
      <c r="U40" s="45"/>
      <c r="V40" s="44">
        <f t="shared" si="31"/>
        <v>0</v>
      </c>
      <c r="W40" s="45"/>
      <c r="X40" s="44">
        <f t="shared" si="31"/>
        <v>0</v>
      </c>
      <c r="Y40" s="44">
        <f aca="true" t="shared" si="40" ref="Y40:Y48">COUNTIF(E40:X40,"&gt;0")*5</f>
        <v>15</v>
      </c>
      <c r="Z40" s="44">
        <f aca="true" t="shared" si="41" ref="Z40:Z48">SUM(E40:Y40)</f>
        <v>240</v>
      </c>
      <c r="AA40" s="44">
        <f t="shared" si="32"/>
        <v>240</v>
      </c>
      <c r="AB40" s="44">
        <f aca="true" t="shared" si="42" ref="AB40:AB48">IF(AA40=" "," ",RANK(AA40,$AA$29:$AA$48))</f>
        <v>12</v>
      </c>
      <c r="AC40" s="44">
        <f aca="true" t="shared" si="43" ref="AC40:AC48">COUNTIF(E40:X40,100)</f>
        <v>0</v>
      </c>
      <c r="AD40" s="46">
        <f t="shared" si="35"/>
        <v>50</v>
      </c>
    </row>
    <row r="41" spans="3:30" ht="15" hidden="1">
      <c r="C41" s="36"/>
      <c r="D41" s="44" t="str">
        <f t="shared" si="39"/>
        <v>Erik Eckhardt</v>
      </c>
      <c r="E41" s="45"/>
      <c r="F41" s="44">
        <f t="shared" si="33"/>
        <v>0</v>
      </c>
      <c r="G41" s="45"/>
      <c r="H41" s="44">
        <f t="shared" si="33"/>
        <v>0</v>
      </c>
      <c r="I41" s="45"/>
      <c r="J41" s="44">
        <f t="shared" si="25"/>
        <v>0</v>
      </c>
      <c r="K41" s="45"/>
      <c r="L41" s="44">
        <f t="shared" si="26"/>
        <v>0</v>
      </c>
      <c r="M41" s="45"/>
      <c r="N41" s="44">
        <f t="shared" si="27"/>
        <v>0</v>
      </c>
      <c r="O41" s="45"/>
      <c r="P41" s="44">
        <f t="shared" si="28"/>
        <v>0</v>
      </c>
      <c r="Q41" s="45"/>
      <c r="R41" s="44">
        <f t="shared" si="29"/>
        <v>0</v>
      </c>
      <c r="S41" s="45"/>
      <c r="T41" s="44">
        <f t="shared" si="30"/>
        <v>0</v>
      </c>
      <c r="U41" s="45"/>
      <c r="V41" s="44">
        <f t="shared" si="31"/>
        <v>75</v>
      </c>
      <c r="W41" s="45"/>
      <c r="X41" s="44">
        <f t="shared" si="31"/>
        <v>0</v>
      </c>
      <c r="Y41" s="44">
        <f t="shared" si="40"/>
        <v>5</v>
      </c>
      <c r="Z41" s="44">
        <f t="shared" si="41"/>
        <v>80</v>
      </c>
      <c r="AA41" s="44">
        <f t="shared" si="32"/>
        <v>80</v>
      </c>
      <c r="AB41" s="44">
        <f t="shared" si="42"/>
        <v>13</v>
      </c>
      <c r="AC41" s="44">
        <f t="shared" si="43"/>
        <v>0</v>
      </c>
      <c r="AD41" s="46">
        <f t="shared" si="35"/>
        <v>50</v>
      </c>
    </row>
    <row r="42" spans="3:30" ht="15" hidden="1">
      <c r="C42" s="36"/>
      <c r="D42" s="44" t="str">
        <f t="shared" si="39"/>
        <v>Don "Mustard" Counts</v>
      </c>
      <c r="E42" s="45"/>
      <c r="F42" s="44" t="str">
        <f t="shared" si="33"/>
        <v> </v>
      </c>
      <c r="G42" s="45"/>
      <c r="H42" s="44" t="str">
        <f t="shared" si="33"/>
        <v> </v>
      </c>
      <c r="I42" s="45"/>
      <c r="J42" s="44" t="str">
        <f t="shared" si="25"/>
        <v> </v>
      </c>
      <c r="K42" s="45"/>
      <c r="L42" s="44" t="str">
        <f t="shared" si="26"/>
        <v> </v>
      </c>
      <c r="M42" s="45"/>
      <c r="N42" s="44" t="str">
        <f t="shared" si="27"/>
        <v> </v>
      </c>
      <c r="O42" s="45"/>
      <c r="P42" s="44" t="str">
        <f t="shared" si="28"/>
        <v> </v>
      </c>
      <c r="Q42" s="45"/>
      <c r="R42" s="44" t="str">
        <f t="shared" si="29"/>
        <v> </v>
      </c>
      <c r="S42" s="45"/>
      <c r="T42" s="44" t="str">
        <f t="shared" si="30"/>
        <v> </v>
      </c>
      <c r="U42" s="45"/>
      <c r="V42" s="44">
        <f t="shared" si="31"/>
        <v>0</v>
      </c>
      <c r="W42" s="45"/>
      <c r="X42" s="44" t="str">
        <f t="shared" si="31"/>
        <v> </v>
      </c>
      <c r="Y42" s="44">
        <f t="shared" si="40"/>
        <v>0</v>
      </c>
      <c r="Z42" s="44">
        <f t="shared" si="41"/>
        <v>0</v>
      </c>
      <c r="AA42" s="44" t="str">
        <f t="shared" si="32"/>
        <v> </v>
      </c>
      <c r="AB42" s="44" t="str">
        <f t="shared" si="42"/>
        <v> </v>
      </c>
      <c r="AC42" s="44">
        <f t="shared" si="43"/>
        <v>0</v>
      </c>
      <c r="AD42" s="46">
        <f t="shared" si="35"/>
        <v>5</v>
      </c>
    </row>
    <row r="43" spans="3:30" ht="15" hidden="1">
      <c r="C43" s="36"/>
      <c r="D43" s="44" t="str">
        <f t="shared" si="39"/>
        <v>Tom Kanan</v>
      </c>
      <c r="E43" s="45"/>
      <c r="F43" s="44" t="str">
        <f t="shared" si="33"/>
        <v> </v>
      </c>
      <c r="G43" s="45"/>
      <c r="H43" s="44" t="str">
        <f t="shared" si="33"/>
        <v> </v>
      </c>
      <c r="I43" s="45"/>
      <c r="J43" s="44" t="str">
        <f t="shared" si="25"/>
        <v> </v>
      </c>
      <c r="K43" s="45"/>
      <c r="L43" s="44" t="str">
        <f t="shared" si="26"/>
        <v> </v>
      </c>
      <c r="M43" s="45"/>
      <c r="N43" s="44" t="str">
        <f t="shared" si="27"/>
        <v> </v>
      </c>
      <c r="O43" s="45"/>
      <c r="P43" s="44" t="str">
        <f t="shared" si="28"/>
        <v> </v>
      </c>
      <c r="Q43" s="45"/>
      <c r="R43" s="44" t="str">
        <f t="shared" si="29"/>
        <v> </v>
      </c>
      <c r="S43" s="45"/>
      <c r="T43" s="44" t="str">
        <f t="shared" si="30"/>
        <v> </v>
      </c>
      <c r="U43" s="45"/>
      <c r="V43" s="44" t="str">
        <f t="shared" si="31"/>
        <v> </v>
      </c>
      <c r="W43" s="45"/>
      <c r="X43" s="44" t="str">
        <f t="shared" si="31"/>
        <v> </v>
      </c>
      <c r="Y43" s="44">
        <f t="shared" si="40"/>
        <v>0</v>
      </c>
      <c r="Z43" s="44">
        <f t="shared" si="41"/>
        <v>0</v>
      </c>
      <c r="AA43" s="44" t="str">
        <f t="shared" si="32"/>
        <v> </v>
      </c>
      <c r="AB43" s="44" t="str">
        <f t="shared" si="42"/>
        <v> </v>
      </c>
      <c r="AC43" s="44">
        <f t="shared" si="43"/>
        <v>0</v>
      </c>
      <c r="AD43" s="46">
        <f t="shared" si="35"/>
        <v>0</v>
      </c>
    </row>
    <row r="44" spans="3:30" ht="15" hidden="1">
      <c r="C44" s="36"/>
      <c r="D44" s="44">
        <f t="shared" si="39"/>
        <v>0</v>
      </c>
      <c r="E44" s="45"/>
      <c r="F44" s="44" t="str">
        <f t="shared" si="33"/>
        <v> </v>
      </c>
      <c r="G44" s="45"/>
      <c r="H44" s="44" t="str">
        <f t="shared" si="33"/>
        <v> </v>
      </c>
      <c r="I44" s="45"/>
      <c r="J44" s="44" t="str">
        <f t="shared" si="25"/>
        <v> </v>
      </c>
      <c r="K44" s="45"/>
      <c r="L44" s="44" t="str">
        <f t="shared" si="26"/>
        <v> </v>
      </c>
      <c r="M44" s="45"/>
      <c r="N44" s="44" t="str">
        <f t="shared" si="27"/>
        <v> </v>
      </c>
      <c r="O44" s="45"/>
      <c r="P44" s="44" t="str">
        <f t="shared" si="28"/>
        <v> </v>
      </c>
      <c r="Q44" s="45"/>
      <c r="R44" s="44" t="str">
        <f t="shared" si="29"/>
        <v> </v>
      </c>
      <c r="S44" s="45"/>
      <c r="T44" s="44" t="str">
        <f t="shared" si="30"/>
        <v> </v>
      </c>
      <c r="U44" s="45"/>
      <c r="V44" s="44" t="str">
        <f t="shared" si="31"/>
        <v> </v>
      </c>
      <c r="W44" s="45"/>
      <c r="X44" s="44" t="str">
        <f t="shared" si="31"/>
        <v> </v>
      </c>
      <c r="Y44" s="44">
        <f t="shared" si="40"/>
        <v>0</v>
      </c>
      <c r="Z44" s="44">
        <f t="shared" si="41"/>
        <v>0</v>
      </c>
      <c r="AA44" s="44" t="str">
        <f t="shared" si="32"/>
        <v> </v>
      </c>
      <c r="AB44" s="44" t="str">
        <f t="shared" si="42"/>
        <v> </v>
      </c>
      <c r="AC44" s="44">
        <f t="shared" si="43"/>
        <v>0</v>
      </c>
      <c r="AD44" s="46">
        <f t="shared" si="35"/>
        <v>0</v>
      </c>
    </row>
    <row r="45" spans="3:30" ht="15" hidden="1">
      <c r="C45" s="36"/>
      <c r="D45" s="44">
        <f t="shared" si="39"/>
        <v>0</v>
      </c>
      <c r="E45" s="45"/>
      <c r="F45" s="44" t="str">
        <f t="shared" si="33"/>
        <v> </v>
      </c>
      <c r="G45" s="45"/>
      <c r="H45" s="44" t="str">
        <f t="shared" si="33"/>
        <v> </v>
      </c>
      <c r="I45" s="45"/>
      <c r="J45" s="44" t="str">
        <f t="shared" si="25"/>
        <v> </v>
      </c>
      <c r="K45" s="45"/>
      <c r="L45" s="44" t="str">
        <f t="shared" si="26"/>
        <v> </v>
      </c>
      <c r="M45" s="45"/>
      <c r="N45" s="44" t="str">
        <f t="shared" si="27"/>
        <v> </v>
      </c>
      <c r="O45" s="45"/>
      <c r="P45" s="44" t="str">
        <f t="shared" si="28"/>
        <v> </v>
      </c>
      <c r="Q45" s="45"/>
      <c r="R45" s="44" t="str">
        <f t="shared" si="29"/>
        <v> </v>
      </c>
      <c r="S45" s="45"/>
      <c r="T45" s="44" t="str">
        <f t="shared" si="30"/>
        <v> </v>
      </c>
      <c r="U45" s="45"/>
      <c r="V45" s="44" t="str">
        <f t="shared" si="31"/>
        <v> </v>
      </c>
      <c r="W45" s="45"/>
      <c r="X45" s="44" t="str">
        <f t="shared" si="31"/>
        <v> </v>
      </c>
      <c r="Y45" s="44">
        <f t="shared" si="40"/>
        <v>0</v>
      </c>
      <c r="Z45" s="44">
        <f t="shared" si="41"/>
        <v>0</v>
      </c>
      <c r="AA45" s="44" t="str">
        <f t="shared" si="32"/>
        <v> </v>
      </c>
      <c r="AB45" s="44" t="str">
        <f t="shared" si="42"/>
        <v> </v>
      </c>
      <c r="AC45" s="44">
        <f t="shared" si="43"/>
        <v>0</v>
      </c>
      <c r="AD45" s="46">
        <f t="shared" si="35"/>
        <v>0</v>
      </c>
    </row>
    <row r="46" spans="3:30" ht="15" hidden="1">
      <c r="C46" s="36"/>
      <c r="D46" s="44">
        <f t="shared" si="39"/>
        <v>0</v>
      </c>
      <c r="E46" s="45"/>
      <c r="F46" s="44" t="str">
        <f t="shared" si="33"/>
        <v> </v>
      </c>
      <c r="G46" s="45"/>
      <c r="H46" s="44" t="str">
        <f t="shared" si="33"/>
        <v> </v>
      </c>
      <c r="I46" s="45"/>
      <c r="J46" s="44" t="str">
        <f t="shared" si="25"/>
        <v> </v>
      </c>
      <c r="K46" s="45"/>
      <c r="L46" s="44" t="str">
        <f t="shared" si="26"/>
        <v> </v>
      </c>
      <c r="M46" s="45"/>
      <c r="N46" s="44" t="str">
        <f t="shared" si="27"/>
        <v> </v>
      </c>
      <c r="O46" s="45"/>
      <c r="P46" s="44" t="str">
        <f t="shared" si="28"/>
        <v> </v>
      </c>
      <c r="Q46" s="45"/>
      <c r="R46" s="44" t="str">
        <f t="shared" si="29"/>
        <v> </v>
      </c>
      <c r="S46" s="45"/>
      <c r="T46" s="44" t="str">
        <f t="shared" si="30"/>
        <v> </v>
      </c>
      <c r="U46" s="45"/>
      <c r="V46" s="44" t="str">
        <f t="shared" si="31"/>
        <v> </v>
      </c>
      <c r="W46" s="45"/>
      <c r="X46" s="44" t="str">
        <f t="shared" si="31"/>
        <v> </v>
      </c>
      <c r="Y46" s="44">
        <f t="shared" si="40"/>
        <v>0</v>
      </c>
      <c r="Z46" s="44">
        <f t="shared" si="41"/>
        <v>0</v>
      </c>
      <c r="AA46" s="44" t="str">
        <f t="shared" si="32"/>
        <v> </v>
      </c>
      <c r="AB46" s="44" t="str">
        <f t="shared" si="42"/>
        <v> </v>
      </c>
      <c r="AC46" s="44">
        <f t="shared" si="43"/>
        <v>0</v>
      </c>
      <c r="AD46" s="46">
        <f t="shared" si="35"/>
        <v>0</v>
      </c>
    </row>
    <row r="47" spans="3:30" ht="15" hidden="1">
      <c r="C47" s="36"/>
      <c r="D47" s="44">
        <f t="shared" si="39"/>
        <v>0</v>
      </c>
      <c r="E47" s="45"/>
      <c r="F47" s="44" t="str">
        <f t="shared" si="33"/>
        <v> </v>
      </c>
      <c r="G47" s="45"/>
      <c r="H47" s="44" t="str">
        <f t="shared" si="33"/>
        <v> </v>
      </c>
      <c r="I47" s="45"/>
      <c r="J47" s="44" t="str">
        <f t="shared" si="25"/>
        <v> </v>
      </c>
      <c r="K47" s="45"/>
      <c r="L47" s="44" t="str">
        <f t="shared" si="26"/>
        <v> </v>
      </c>
      <c r="M47" s="45"/>
      <c r="N47" s="44" t="str">
        <f t="shared" si="27"/>
        <v> </v>
      </c>
      <c r="O47" s="45"/>
      <c r="P47" s="44" t="str">
        <f t="shared" si="28"/>
        <v> </v>
      </c>
      <c r="Q47" s="45"/>
      <c r="R47" s="44" t="str">
        <f t="shared" si="29"/>
        <v> </v>
      </c>
      <c r="S47" s="45"/>
      <c r="T47" s="44" t="str">
        <f t="shared" si="30"/>
        <v> </v>
      </c>
      <c r="U47" s="45"/>
      <c r="V47" s="44" t="str">
        <f t="shared" si="31"/>
        <v> </v>
      </c>
      <c r="W47" s="45"/>
      <c r="X47" s="44" t="str">
        <f t="shared" si="31"/>
        <v> </v>
      </c>
      <c r="Y47" s="44">
        <f t="shared" si="40"/>
        <v>0</v>
      </c>
      <c r="Z47" s="44">
        <f t="shared" si="41"/>
        <v>0</v>
      </c>
      <c r="AA47" s="44" t="str">
        <f t="shared" si="32"/>
        <v> </v>
      </c>
      <c r="AB47" s="44" t="str">
        <f t="shared" si="42"/>
        <v> </v>
      </c>
      <c r="AC47" s="44">
        <f t="shared" si="43"/>
        <v>0</v>
      </c>
      <c r="AD47" s="46">
        <f t="shared" si="35"/>
        <v>0</v>
      </c>
    </row>
    <row r="48" spans="3:30" ht="15" hidden="1">
      <c r="C48" s="36"/>
      <c r="D48" s="44">
        <f>D26</f>
        <v>0</v>
      </c>
      <c r="E48" s="45"/>
      <c r="F48" s="44" t="str">
        <f t="shared" si="33"/>
        <v> </v>
      </c>
      <c r="G48" s="45"/>
      <c r="H48" s="44" t="str">
        <f t="shared" si="33"/>
        <v> </v>
      </c>
      <c r="I48" s="45"/>
      <c r="J48" s="44" t="str">
        <f t="shared" si="25"/>
        <v> </v>
      </c>
      <c r="K48" s="45"/>
      <c r="L48" s="44" t="str">
        <f t="shared" si="26"/>
        <v> </v>
      </c>
      <c r="M48" s="45"/>
      <c r="N48" s="44" t="str">
        <f t="shared" si="27"/>
        <v> </v>
      </c>
      <c r="O48" s="45"/>
      <c r="P48" s="44" t="str">
        <f t="shared" si="28"/>
        <v> </v>
      </c>
      <c r="Q48" s="45"/>
      <c r="R48" s="44" t="str">
        <f t="shared" si="29"/>
        <v> </v>
      </c>
      <c r="S48" s="45"/>
      <c r="T48" s="44" t="str">
        <f t="shared" si="30"/>
        <v> </v>
      </c>
      <c r="U48" s="45"/>
      <c r="V48" s="44" t="str">
        <f t="shared" si="31"/>
        <v> </v>
      </c>
      <c r="W48" s="45"/>
      <c r="X48" s="44" t="str">
        <f t="shared" si="31"/>
        <v> </v>
      </c>
      <c r="Y48" s="44">
        <f t="shared" si="40"/>
        <v>0</v>
      </c>
      <c r="Z48" s="44">
        <f t="shared" si="41"/>
        <v>0</v>
      </c>
      <c r="AA48" s="44" t="str">
        <f t="shared" si="32"/>
        <v> </v>
      </c>
      <c r="AB48" s="44" t="str">
        <f t="shared" si="42"/>
        <v> </v>
      </c>
      <c r="AC48" s="44">
        <f t="shared" si="43"/>
        <v>0</v>
      </c>
      <c r="AD48" s="46">
        <f t="shared" si="35"/>
        <v>0</v>
      </c>
    </row>
    <row r="49" spans="3:30" ht="1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65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48"/>
    </row>
    <row r="51" spans="3:30" ht="15">
      <c r="C51" s="36"/>
      <c r="D51" s="160" t="s">
        <v>5</v>
      </c>
      <c r="E51" s="153" t="s">
        <v>40</v>
      </c>
      <c r="F51" s="154"/>
      <c r="G51" s="153" t="s">
        <v>46</v>
      </c>
      <c r="H51" s="154"/>
      <c r="I51" s="153" t="s">
        <v>53</v>
      </c>
      <c r="J51" s="154"/>
      <c r="K51" s="153" t="s">
        <v>65</v>
      </c>
      <c r="L51" s="154"/>
      <c r="M51" s="153" t="s">
        <v>70</v>
      </c>
      <c r="N51" s="154"/>
      <c r="O51" s="153" t="s">
        <v>72</v>
      </c>
      <c r="P51" s="154"/>
      <c r="Q51" s="151" t="s">
        <v>72</v>
      </c>
      <c r="R51" s="152"/>
      <c r="S51" s="153" t="s">
        <v>84</v>
      </c>
      <c r="T51" s="154"/>
      <c r="U51" s="153" t="s">
        <v>92</v>
      </c>
      <c r="V51" s="154"/>
      <c r="W51" s="153" t="s">
        <v>72</v>
      </c>
      <c r="X51" s="154"/>
      <c r="Y51" s="155" t="s">
        <v>2</v>
      </c>
      <c r="Z51" s="155" t="s">
        <v>3</v>
      </c>
      <c r="AA51" s="148" t="s">
        <v>9</v>
      </c>
      <c r="AB51" s="148" t="s">
        <v>10</v>
      </c>
      <c r="AC51" s="155" t="s">
        <v>4</v>
      </c>
      <c r="AD51" s="37"/>
    </row>
    <row r="52" spans="3:30" ht="15">
      <c r="C52" s="36"/>
      <c r="D52" s="161"/>
      <c r="E52" s="151">
        <v>41531</v>
      </c>
      <c r="F52" s="152"/>
      <c r="G52" s="151">
        <v>41559</v>
      </c>
      <c r="H52" s="152"/>
      <c r="I52" s="151">
        <v>41587</v>
      </c>
      <c r="J52" s="152"/>
      <c r="K52" s="151">
        <v>41622</v>
      </c>
      <c r="L52" s="152"/>
      <c r="M52" s="151">
        <v>41650</v>
      </c>
      <c r="N52" s="152"/>
      <c r="O52" s="151">
        <v>41678</v>
      </c>
      <c r="P52" s="152"/>
      <c r="Q52" s="151">
        <v>41706</v>
      </c>
      <c r="R52" s="152"/>
      <c r="S52" s="151">
        <v>41720</v>
      </c>
      <c r="T52" s="152"/>
      <c r="U52" s="151">
        <v>41741</v>
      </c>
      <c r="V52" s="152"/>
      <c r="W52" s="151">
        <v>41769</v>
      </c>
      <c r="X52" s="152"/>
      <c r="Y52" s="156"/>
      <c r="Z52" s="156"/>
      <c r="AA52" s="149"/>
      <c r="AB52" s="149"/>
      <c r="AC52" s="156"/>
      <c r="AD52" s="37"/>
    </row>
    <row r="53" spans="3:30" ht="16.5" customHeight="1" thickBot="1">
      <c r="C53" s="36"/>
      <c r="D53" s="162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57"/>
      <c r="Z53" s="157"/>
      <c r="AA53" s="150"/>
      <c r="AB53" s="150"/>
      <c r="AC53" s="157"/>
      <c r="AD53" s="37"/>
    </row>
    <row r="54" spans="3:30" ht="18.75" customHeight="1">
      <c r="C54" s="167" t="s">
        <v>17</v>
      </c>
      <c r="D54" s="7" t="s">
        <v>26</v>
      </c>
      <c r="E54" s="79">
        <v>2</v>
      </c>
      <c r="F54" s="75">
        <f aca="true" t="shared" si="44" ref="F54:F67">IF(E54=""," ",IF(E54=0,0,IF(E54&gt;20,5,-5*E54+105)))</f>
        <v>95</v>
      </c>
      <c r="G54" s="79">
        <v>1</v>
      </c>
      <c r="H54" s="75">
        <f aca="true" t="shared" si="45" ref="H54:H67">IF(G54=""," ",IF(G54=0,0,IF(G54&gt;20,5,-5*G54+105)))</f>
        <v>100</v>
      </c>
      <c r="I54" s="79">
        <v>2</v>
      </c>
      <c r="J54" s="75">
        <f aca="true" t="shared" si="46" ref="J54:J67">IF(I54=""," ",IF(I54=0,0,IF(I54&gt;20,5,-5*I54+105)))</f>
        <v>95</v>
      </c>
      <c r="K54" s="79">
        <v>1</v>
      </c>
      <c r="L54" s="75">
        <f aca="true" t="shared" si="47" ref="L54:L67">IF(K54=""," ",IF(K54=0,0,IF(K54&gt;20,5,-5*K54+105)))</f>
        <v>100</v>
      </c>
      <c r="M54" s="79">
        <v>1</v>
      </c>
      <c r="N54" s="75">
        <f aca="true" t="shared" si="48" ref="N54:N67">IF(M54=""," ",IF(M54=0,0,IF(M54&gt;20,5,-5*M54+105)))</f>
        <v>100</v>
      </c>
      <c r="O54" s="137">
        <v>0</v>
      </c>
      <c r="P54" s="138">
        <f aca="true" t="shared" si="49" ref="P54:P65">IF(O54=""," ",IF(O54=0,0,IF(O54&gt;20,5,-5*O54+105)))</f>
        <v>0</v>
      </c>
      <c r="Q54" s="79">
        <v>4</v>
      </c>
      <c r="R54" s="75">
        <f aca="true" t="shared" si="50" ref="R54:R65">IF(Q54=""," ",IF(Q54=0,0,IF(Q54&gt;20,5,-5*Q54+105)))</f>
        <v>85</v>
      </c>
      <c r="S54" s="79">
        <v>3</v>
      </c>
      <c r="T54" s="75">
        <f aca="true" t="shared" si="51" ref="T54:T65">IF(S54=""," ",IF(S54=0,0,IF(S54&gt;20,5,-5*S54+105)))</f>
        <v>90</v>
      </c>
      <c r="U54" s="79">
        <v>1</v>
      </c>
      <c r="V54" s="75">
        <f aca="true" t="shared" si="52" ref="V54:V65">IF(U54=""," ",IF(U54=0,0,IF(U54&gt;20,5,-5*U54+105)))</f>
        <v>100</v>
      </c>
      <c r="W54" s="79">
        <v>310</v>
      </c>
      <c r="X54" s="75">
        <f aca="true" t="shared" si="53" ref="X54:X65">IF(W54=""," ",IF(W54=0,0,IF(W54&gt;20,5,-5*W54+105)))</f>
        <v>5</v>
      </c>
      <c r="Y54" s="11">
        <f aca="true" t="shared" si="54" ref="Y54:AC65">Y78</f>
        <v>45</v>
      </c>
      <c r="Z54" s="11">
        <f t="shared" si="54"/>
        <v>815</v>
      </c>
      <c r="AA54" s="11">
        <f t="shared" si="54"/>
        <v>725</v>
      </c>
      <c r="AB54" s="11">
        <f t="shared" si="54"/>
        <v>1</v>
      </c>
      <c r="AC54" s="11">
        <f t="shared" si="54"/>
        <v>4</v>
      </c>
      <c r="AD54" s="37"/>
    </row>
    <row r="55" spans="3:30" ht="18.75" customHeight="1">
      <c r="C55" s="167"/>
      <c r="D55" s="8" t="s">
        <v>25</v>
      </c>
      <c r="E55" s="80">
        <v>1</v>
      </c>
      <c r="F55" s="76">
        <f t="shared" si="44"/>
        <v>100</v>
      </c>
      <c r="G55" s="80">
        <v>5</v>
      </c>
      <c r="H55" s="76">
        <f t="shared" si="45"/>
        <v>80</v>
      </c>
      <c r="I55" s="101">
        <v>0</v>
      </c>
      <c r="J55" s="103">
        <f t="shared" si="46"/>
        <v>0</v>
      </c>
      <c r="K55" s="80">
        <v>5</v>
      </c>
      <c r="L55" s="76">
        <f t="shared" si="47"/>
        <v>80</v>
      </c>
      <c r="M55" s="80">
        <v>2</v>
      </c>
      <c r="N55" s="76">
        <f t="shared" si="48"/>
        <v>95</v>
      </c>
      <c r="O55" s="101">
        <v>0</v>
      </c>
      <c r="P55" s="129">
        <f t="shared" si="49"/>
        <v>0</v>
      </c>
      <c r="Q55" s="80">
        <v>6</v>
      </c>
      <c r="R55" s="76">
        <f t="shared" si="50"/>
        <v>75</v>
      </c>
      <c r="S55" s="80">
        <v>1</v>
      </c>
      <c r="T55" s="76">
        <f t="shared" si="51"/>
        <v>100</v>
      </c>
      <c r="U55" s="80">
        <v>2</v>
      </c>
      <c r="V55" s="76">
        <f t="shared" si="52"/>
        <v>95</v>
      </c>
      <c r="W55" s="80">
        <v>535</v>
      </c>
      <c r="X55" s="76">
        <f t="shared" si="53"/>
        <v>5</v>
      </c>
      <c r="Y55" s="12">
        <f t="shared" si="54"/>
        <v>40</v>
      </c>
      <c r="Z55" s="12">
        <f t="shared" si="54"/>
        <v>670</v>
      </c>
      <c r="AA55" s="12">
        <f t="shared" si="54"/>
        <v>665</v>
      </c>
      <c r="AB55" s="12">
        <f t="shared" si="54"/>
        <v>2</v>
      </c>
      <c r="AC55" s="12">
        <f t="shared" si="54"/>
        <v>2</v>
      </c>
      <c r="AD55" s="37"/>
    </row>
    <row r="56" spans="3:30" ht="18.75" customHeight="1">
      <c r="C56" s="167"/>
      <c r="D56" s="8" t="s">
        <v>41</v>
      </c>
      <c r="E56" s="101">
        <v>0</v>
      </c>
      <c r="F56" s="103">
        <f t="shared" si="44"/>
        <v>0</v>
      </c>
      <c r="G56" s="80">
        <v>2</v>
      </c>
      <c r="H56" s="76">
        <f t="shared" si="45"/>
        <v>95</v>
      </c>
      <c r="I56" s="80">
        <v>3</v>
      </c>
      <c r="J56" s="76">
        <f t="shared" si="46"/>
        <v>90</v>
      </c>
      <c r="K56" s="80">
        <v>2</v>
      </c>
      <c r="L56" s="76">
        <f t="shared" si="47"/>
        <v>95</v>
      </c>
      <c r="M56" s="101">
        <v>0</v>
      </c>
      <c r="N56" s="103">
        <f t="shared" si="48"/>
        <v>0</v>
      </c>
      <c r="O56" s="80">
        <v>2</v>
      </c>
      <c r="P56" s="76">
        <f t="shared" si="49"/>
        <v>95</v>
      </c>
      <c r="Q56" s="80">
        <v>1</v>
      </c>
      <c r="R56" s="76">
        <f t="shared" si="50"/>
        <v>100</v>
      </c>
      <c r="S56" s="101">
        <v>0</v>
      </c>
      <c r="T56" s="129">
        <f t="shared" si="51"/>
        <v>0</v>
      </c>
      <c r="U56" s="101">
        <v>0</v>
      </c>
      <c r="V56" s="129">
        <f t="shared" si="52"/>
        <v>0</v>
      </c>
      <c r="W56" s="101">
        <v>0</v>
      </c>
      <c r="X56" s="129">
        <f t="shared" si="53"/>
        <v>0</v>
      </c>
      <c r="Y56" s="12">
        <f t="shared" si="54"/>
        <v>25</v>
      </c>
      <c r="Z56" s="12">
        <f t="shared" si="54"/>
        <v>500</v>
      </c>
      <c r="AA56" s="12">
        <f t="shared" si="54"/>
        <v>500</v>
      </c>
      <c r="AB56" s="12">
        <f t="shared" si="54"/>
        <v>3</v>
      </c>
      <c r="AC56" s="12">
        <f t="shared" si="54"/>
        <v>1</v>
      </c>
      <c r="AD56" s="37"/>
    </row>
    <row r="57" spans="3:30" ht="18.75" customHeight="1">
      <c r="C57" s="167"/>
      <c r="D57" s="9" t="s">
        <v>78</v>
      </c>
      <c r="E57" s="102">
        <v>0</v>
      </c>
      <c r="F57" s="129">
        <f t="shared" si="44"/>
        <v>0</v>
      </c>
      <c r="G57" s="102">
        <v>0</v>
      </c>
      <c r="H57" s="130">
        <f t="shared" si="45"/>
        <v>0</v>
      </c>
      <c r="I57" s="102">
        <v>0</v>
      </c>
      <c r="J57" s="130">
        <f t="shared" si="46"/>
        <v>0</v>
      </c>
      <c r="K57" s="102">
        <v>0</v>
      </c>
      <c r="L57" s="130">
        <f t="shared" si="47"/>
        <v>0</v>
      </c>
      <c r="M57" s="102">
        <v>0</v>
      </c>
      <c r="N57" s="130">
        <f t="shared" si="48"/>
        <v>0</v>
      </c>
      <c r="O57" s="81">
        <v>5</v>
      </c>
      <c r="P57" s="77">
        <f t="shared" si="49"/>
        <v>80</v>
      </c>
      <c r="Q57" s="81">
        <v>5</v>
      </c>
      <c r="R57" s="77">
        <f t="shared" si="50"/>
        <v>80</v>
      </c>
      <c r="S57" s="81">
        <v>2</v>
      </c>
      <c r="T57" s="82">
        <f t="shared" si="51"/>
        <v>95</v>
      </c>
      <c r="U57" s="81">
        <v>3</v>
      </c>
      <c r="V57" s="82">
        <f t="shared" si="52"/>
        <v>90</v>
      </c>
      <c r="W57" s="81">
        <v>447</v>
      </c>
      <c r="X57" s="82">
        <f t="shared" si="53"/>
        <v>5</v>
      </c>
      <c r="Y57" s="12">
        <f t="shared" si="54"/>
        <v>25</v>
      </c>
      <c r="Z57" s="12">
        <f t="shared" si="54"/>
        <v>375</v>
      </c>
      <c r="AA57" s="12">
        <f t="shared" si="54"/>
        <v>375</v>
      </c>
      <c r="AB57" s="12">
        <f t="shared" si="54"/>
        <v>4</v>
      </c>
      <c r="AC57" s="12">
        <f t="shared" si="54"/>
        <v>0</v>
      </c>
      <c r="AD57" s="37"/>
    </row>
    <row r="58" spans="3:30" ht="18.75" customHeight="1">
      <c r="C58" s="167"/>
      <c r="D58" s="8" t="s">
        <v>43</v>
      </c>
      <c r="E58" s="101">
        <v>0</v>
      </c>
      <c r="F58" s="103">
        <f t="shared" si="44"/>
        <v>0</v>
      </c>
      <c r="G58" s="80">
        <v>3</v>
      </c>
      <c r="H58" s="77">
        <f t="shared" si="45"/>
        <v>90</v>
      </c>
      <c r="I58" s="80">
        <v>4</v>
      </c>
      <c r="J58" s="77">
        <f t="shared" si="46"/>
        <v>85</v>
      </c>
      <c r="K58" s="80">
        <v>3</v>
      </c>
      <c r="L58" s="76">
        <f t="shared" si="47"/>
        <v>90</v>
      </c>
      <c r="M58" s="101">
        <v>0</v>
      </c>
      <c r="N58" s="103">
        <f t="shared" si="48"/>
        <v>0</v>
      </c>
      <c r="O58" s="80">
        <v>7</v>
      </c>
      <c r="P58" s="76">
        <f t="shared" si="49"/>
        <v>70</v>
      </c>
      <c r="Q58" s="101">
        <v>0</v>
      </c>
      <c r="R58" s="103">
        <f t="shared" si="50"/>
        <v>0</v>
      </c>
      <c r="S58" s="101">
        <v>0</v>
      </c>
      <c r="T58" s="129">
        <f t="shared" si="51"/>
        <v>0</v>
      </c>
      <c r="U58" s="101">
        <v>0</v>
      </c>
      <c r="V58" s="129">
        <f t="shared" si="52"/>
        <v>0</v>
      </c>
      <c r="W58" s="101">
        <v>0</v>
      </c>
      <c r="X58" s="129">
        <f t="shared" si="53"/>
        <v>0</v>
      </c>
      <c r="Y58" s="12">
        <f t="shared" si="54"/>
        <v>20</v>
      </c>
      <c r="Z58" s="12">
        <f t="shared" si="54"/>
        <v>355</v>
      </c>
      <c r="AA58" s="12">
        <f t="shared" si="54"/>
        <v>355</v>
      </c>
      <c r="AB58" s="12">
        <f t="shared" si="54"/>
        <v>5</v>
      </c>
      <c r="AC58" s="12">
        <f t="shared" si="54"/>
        <v>0</v>
      </c>
      <c r="AD58" s="37"/>
    </row>
    <row r="59" spans="3:30" ht="18.75" customHeight="1">
      <c r="C59" s="167"/>
      <c r="D59" s="9" t="s">
        <v>29</v>
      </c>
      <c r="E59" s="81">
        <v>5</v>
      </c>
      <c r="F59" s="76">
        <f t="shared" si="44"/>
        <v>80</v>
      </c>
      <c r="G59" s="102">
        <v>0</v>
      </c>
      <c r="H59" s="104">
        <f t="shared" si="45"/>
        <v>0</v>
      </c>
      <c r="I59" s="102">
        <v>0</v>
      </c>
      <c r="J59" s="104">
        <f t="shared" si="46"/>
        <v>0</v>
      </c>
      <c r="K59" s="81">
        <v>6</v>
      </c>
      <c r="L59" s="77">
        <f t="shared" si="47"/>
        <v>75</v>
      </c>
      <c r="M59" s="102">
        <v>0</v>
      </c>
      <c r="N59" s="104">
        <f t="shared" si="48"/>
        <v>0</v>
      </c>
      <c r="O59" s="81">
        <v>4</v>
      </c>
      <c r="P59" s="77">
        <f t="shared" si="49"/>
        <v>85</v>
      </c>
      <c r="Q59" s="81">
        <v>7</v>
      </c>
      <c r="R59" s="77">
        <f t="shared" si="50"/>
        <v>70</v>
      </c>
      <c r="S59" s="102">
        <v>0</v>
      </c>
      <c r="T59" s="130">
        <f t="shared" si="51"/>
        <v>0</v>
      </c>
      <c r="U59" s="102">
        <v>0</v>
      </c>
      <c r="V59" s="130">
        <f t="shared" si="52"/>
        <v>0</v>
      </c>
      <c r="W59" s="102">
        <v>0</v>
      </c>
      <c r="X59" s="130">
        <f t="shared" si="53"/>
        <v>0</v>
      </c>
      <c r="Y59" s="12">
        <f t="shared" si="54"/>
        <v>20</v>
      </c>
      <c r="Z59" s="12">
        <f t="shared" si="54"/>
        <v>330</v>
      </c>
      <c r="AA59" s="12">
        <f t="shared" si="54"/>
        <v>330</v>
      </c>
      <c r="AB59" s="12">
        <f t="shared" si="54"/>
        <v>6</v>
      </c>
      <c r="AC59" s="12">
        <f t="shared" si="54"/>
        <v>0</v>
      </c>
      <c r="AD59" s="37"/>
    </row>
    <row r="60" spans="3:30" ht="18.75" customHeight="1">
      <c r="C60" s="167"/>
      <c r="D60" s="9" t="s">
        <v>59</v>
      </c>
      <c r="E60" s="102">
        <v>0</v>
      </c>
      <c r="F60" s="103">
        <f t="shared" si="44"/>
        <v>0</v>
      </c>
      <c r="G60" s="102">
        <v>0</v>
      </c>
      <c r="H60" s="104">
        <f t="shared" si="45"/>
        <v>0</v>
      </c>
      <c r="I60" s="81">
        <v>1</v>
      </c>
      <c r="J60" s="77">
        <f t="shared" si="46"/>
        <v>100</v>
      </c>
      <c r="K60" s="102">
        <v>0</v>
      </c>
      <c r="L60" s="130">
        <f t="shared" si="47"/>
        <v>0</v>
      </c>
      <c r="M60" s="102">
        <v>0</v>
      </c>
      <c r="N60" s="104">
        <f t="shared" si="48"/>
        <v>0</v>
      </c>
      <c r="O60" s="81">
        <v>1</v>
      </c>
      <c r="P60" s="77">
        <f t="shared" si="49"/>
        <v>100</v>
      </c>
      <c r="Q60" s="81">
        <v>2</v>
      </c>
      <c r="R60" s="77">
        <f t="shared" si="50"/>
        <v>95</v>
      </c>
      <c r="S60" s="102">
        <v>0</v>
      </c>
      <c r="T60" s="130">
        <f t="shared" si="51"/>
        <v>0</v>
      </c>
      <c r="U60" s="102">
        <v>0</v>
      </c>
      <c r="V60" s="130">
        <f t="shared" si="52"/>
        <v>0</v>
      </c>
      <c r="W60" s="102">
        <v>0</v>
      </c>
      <c r="X60" s="130">
        <f t="shared" si="53"/>
        <v>0</v>
      </c>
      <c r="Y60" s="12">
        <f t="shared" si="54"/>
        <v>15</v>
      </c>
      <c r="Z60" s="12">
        <f t="shared" si="54"/>
        <v>310</v>
      </c>
      <c r="AA60" s="12">
        <f t="shared" si="54"/>
        <v>310</v>
      </c>
      <c r="AB60" s="12">
        <f t="shared" si="54"/>
        <v>7</v>
      </c>
      <c r="AC60" s="12">
        <f t="shared" si="54"/>
        <v>2</v>
      </c>
      <c r="AD60" s="37"/>
    </row>
    <row r="61" spans="3:30" ht="18.75" customHeight="1">
      <c r="C61" s="167"/>
      <c r="D61" s="8" t="s">
        <v>28</v>
      </c>
      <c r="E61" s="80">
        <v>4</v>
      </c>
      <c r="F61" s="76">
        <f t="shared" si="44"/>
        <v>85</v>
      </c>
      <c r="G61" s="101">
        <v>0</v>
      </c>
      <c r="H61" s="104">
        <f t="shared" si="45"/>
        <v>0</v>
      </c>
      <c r="I61" s="101">
        <v>0</v>
      </c>
      <c r="J61" s="104">
        <f t="shared" si="46"/>
        <v>0</v>
      </c>
      <c r="K61" s="101">
        <v>0</v>
      </c>
      <c r="L61" s="129">
        <f t="shared" si="47"/>
        <v>0</v>
      </c>
      <c r="M61" s="101">
        <v>0</v>
      </c>
      <c r="N61" s="103">
        <f t="shared" si="48"/>
        <v>0</v>
      </c>
      <c r="O61" s="80">
        <v>3</v>
      </c>
      <c r="P61" s="76">
        <f t="shared" si="49"/>
        <v>90</v>
      </c>
      <c r="Q61" s="80">
        <v>8</v>
      </c>
      <c r="R61" s="76">
        <f t="shared" si="50"/>
        <v>65</v>
      </c>
      <c r="S61" s="101">
        <v>0</v>
      </c>
      <c r="T61" s="129">
        <f t="shared" si="51"/>
        <v>0</v>
      </c>
      <c r="U61" s="101">
        <v>0</v>
      </c>
      <c r="V61" s="129">
        <f t="shared" si="52"/>
        <v>0</v>
      </c>
      <c r="W61" s="101">
        <v>0</v>
      </c>
      <c r="X61" s="129">
        <f t="shared" si="53"/>
        <v>0</v>
      </c>
      <c r="Y61" s="12">
        <f t="shared" si="54"/>
        <v>15</v>
      </c>
      <c r="Z61" s="12">
        <f t="shared" si="54"/>
        <v>255</v>
      </c>
      <c r="AA61" s="12">
        <f t="shared" si="54"/>
        <v>255</v>
      </c>
      <c r="AB61" s="12">
        <f t="shared" si="54"/>
        <v>8</v>
      </c>
      <c r="AC61" s="12">
        <f t="shared" si="54"/>
        <v>0</v>
      </c>
      <c r="AD61" s="37"/>
    </row>
    <row r="62" spans="3:30" ht="18.75" customHeight="1">
      <c r="C62" s="167"/>
      <c r="D62" s="8" t="s">
        <v>44</v>
      </c>
      <c r="E62" s="101">
        <v>0</v>
      </c>
      <c r="F62" s="103">
        <f t="shared" si="44"/>
        <v>0</v>
      </c>
      <c r="G62" s="80">
        <v>4</v>
      </c>
      <c r="H62" s="77">
        <f t="shared" si="45"/>
        <v>85</v>
      </c>
      <c r="I62" s="101">
        <v>0</v>
      </c>
      <c r="J62" s="104">
        <f t="shared" si="46"/>
        <v>0</v>
      </c>
      <c r="K62" s="101">
        <v>0</v>
      </c>
      <c r="L62" s="129">
        <f t="shared" si="47"/>
        <v>0</v>
      </c>
      <c r="M62" s="101">
        <v>0</v>
      </c>
      <c r="N62" s="103">
        <f t="shared" si="48"/>
        <v>0</v>
      </c>
      <c r="O62" s="101">
        <v>0</v>
      </c>
      <c r="P62" s="129">
        <f t="shared" si="49"/>
        <v>0</v>
      </c>
      <c r="Q62" s="80">
        <v>3</v>
      </c>
      <c r="R62" s="76">
        <f t="shared" si="50"/>
        <v>90</v>
      </c>
      <c r="S62" s="101">
        <v>0</v>
      </c>
      <c r="T62" s="129">
        <f t="shared" si="51"/>
        <v>0</v>
      </c>
      <c r="U62" s="101">
        <v>0</v>
      </c>
      <c r="V62" s="129">
        <f t="shared" si="52"/>
        <v>0</v>
      </c>
      <c r="W62" s="101">
        <v>0</v>
      </c>
      <c r="X62" s="129">
        <f t="shared" si="53"/>
        <v>0</v>
      </c>
      <c r="Y62" s="12">
        <f t="shared" si="54"/>
        <v>10</v>
      </c>
      <c r="Z62" s="12">
        <f t="shared" si="54"/>
        <v>185</v>
      </c>
      <c r="AA62" s="12">
        <f t="shared" si="54"/>
        <v>185</v>
      </c>
      <c r="AB62" s="12">
        <f t="shared" si="54"/>
        <v>9</v>
      </c>
      <c r="AC62" s="12">
        <f t="shared" si="54"/>
        <v>0</v>
      </c>
      <c r="AD62" s="37"/>
    </row>
    <row r="63" spans="3:30" ht="18.75" customHeight="1">
      <c r="C63" s="167"/>
      <c r="D63" s="9" t="s">
        <v>27</v>
      </c>
      <c r="E63" s="81">
        <v>3</v>
      </c>
      <c r="F63" s="76">
        <f t="shared" si="44"/>
        <v>90</v>
      </c>
      <c r="G63" s="102">
        <v>0</v>
      </c>
      <c r="H63" s="104">
        <f t="shared" si="45"/>
        <v>0</v>
      </c>
      <c r="I63" s="102">
        <v>0</v>
      </c>
      <c r="J63" s="104">
        <f t="shared" si="46"/>
        <v>0</v>
      </c>
      <c r="K63" s="102">
        <v>0</v>
      </c>
      <c r="L63" s="129">
        <f t="shared" si="47"/>
        <v>0</v>
      </c>
      <c r="M63" s="102">
        <v>0</v>
      </c>
      <c r="N63" s="103">
        <f t="shared" si="48"/>
        <v>0</v>
      </c>
      <c r="O63" s="102">
        <v>0</v>
      </c>
      <c r="P63" s="130">
        <f t="shared" si="49"/>
        <v>0</v>
      </c>
      <c r="Q63" s="102">
        <v>0</v>
      </c>
      <c r="R63" s="104">
        <f t="shared" si="50"/>
        <v>0</v>
      </c>
      <c r="S63" s="102">
        <v>0</v>
      </c>
      <c r="T63" s="142">
        <f t="shared" si="51"/>
        <v>0</v>
      </c>
      <c r="U63" s="102">
        <v>0</v>
      </c>
      <c r="V63" s="142">
        <f t="shared" si="52"/>
        <v>0</v>
      </c>
      <c r="W63" s="102">
        <v>0</v>
      </c>
      <c r="X63" s="142">
        <f t="shared" si="53"/>
        <v>0</v>
      </c>
      <c r="Y63" s="12">
        <f t="shared" si="54"/>
        <v>5</v>
      </c>
      <c r="Z63" s="12">
        <f t="shared" si="54"/>
        <v>95</v>
      </c>
      <c r="AA63" s="12">
        <f t="shared" si="54"/>
        <v>95</v>
      </c>
      <c r="AB63" s="12">
        <f t="shared" si="54"/>
        <v>10</v>
      </c>
      <c r="AC63" s="12">
        <f t="shared" si="54"/>
        <v>0</v>
      </c>
      <c r="AD63" s="37"/>
    </row>
    <row r="64" spans="3:30" ht="18.75" customHeight="1">
      <c r="C64" s="167"/>
      <c r="D64" s="8" t="s">
        <v>66</v>
      </c>
      <c r="E64" s="101">
        <v>0</v>
      </c>
      <c r="F64" s="129">
        <f t="shared" si="44"/>
        <v>0</v>
      </c>
      <c r="G64" s="101">
        <v>0</v>
      </c>
      <c r="H64" s="130">
        <f t="shared" si="45"/>
        <v>0</v>
      </c>
      <c r="I64" s="101">
        <v>0</v>
      </c>
      <c r="J64" s="130">
        <f t="shared" si="46"/>
        <v>0</v>
      </c>
      <c r="K64" s="80">
        <v>4</v>
      </c>
      <c r="L64" s="76">
        <f t="shared" si="47"/>
        <v>85</v>
      </c>
      <c r="M64" s="101">
        <v>0</v>
      </c>
      <c r="N64" s="103">
        <f t="shared" si="48"/>
        <v>0</v>
      </c>
      <c r="O64" s="101">
        <v>0</v>
      </c>
      <c r="P64" s="129">
        <f t="shared" si="49"/>
        <v>0</v>
      </c>
      <c r="Q64" s="101">
        <v>0</v>
      </c>
      <c r="R64" s="103">
        <f t="shared" si="50"/>
        <v>0</v>
      </c>
      <c r="S64" s="101">
        <v>0</v>
      </c>
      <c r="T64" s="129">
        <f t="shared" si="51"/>
        <v>0</v>
      </c>
      <c r="U64" s="101">
        <v>0</v>
      </c>
      <c r="V64" s="129">
        <f t="shared" si="52"/>
        <v>0</v>
      </c>
      <c r="W64" s="101">
        <v>0</v>
      </c>
      <c r="X64" s="129">
        <f t="shared" si="53"/>
        <v>0</v>
      </c>
      <c r="Y64" s="12">
        <f t="shared" si="54"/>
        <v>5</v>
      </c>
      <c r="Z64" s="12">
        <f t="shared" si="54"/>
        <v>90</v>
      </c>
      <c r="AA64" s="12">
        <f t="shared" si="54"/>
        <v>90</v>
      </c>
      <c r="AB64" s="12">
        <f t="shared" si="54"/>
        <v>11</v>
      </c>
      <c r="AC64" s="12">
        <f t="shared" si="54"/>
        <v>0</v>
      </c>
      <c r="AD64" s="37"/>
    </row>
    <row r="65" spans="3:30" ht="18.75" customHeight="1">
      <c r="C65" s="167"/>
      <c r="D65" s="9" t="s">
        <v>77</v>
      </c>
      <c r="E65" s="102">
        <v>0</v>
      </c>
      <c r="F65" s="129">
        <f t="shared" si="44"/>
        <v>0</v>
      </c>
      <c r="G65" s="102">
        <v>0</v>
      </c>
      <c r="H65" s="130">
        <f t="shared" si="45"/>
        <v>0</v>
      </c>
      <c r="I65" s="102">
        <v>0</v>
      </c>
      <c r="J65" s="130">
        <f t="shared" si="46"/>
        <v>0</v>
      </c>
      <c r="K65" s="102">
        <v>0</v>
      </c>
      <c r="L65" s="129">
        <f t="shared" si="47"/>
        <v>0</v>
      </c>
      <c r="M65" s="102">
        <v>0</v>
      </c>
      <c r="N65" s="129">
        <f t="shared" si="48"/>
        <v>0</v>
      </c>
      <c r="O65" s="81">
        <v>6</v>
      </c>
      <c r="P65" s="77">
        <f t="shared" si="49"/>
        <v>75</v>
      </c>
      <c r="Q65" s="102">
        <v>0</v>
      </c>
      <c r="R65" s="104">
        <f t="shared" si="50"/>
        <v>0</v>
      </c>
      <c r="S65" s="102">
        <v>0</v>
      </c>
      <c r="T65" s="130">
        <f t="shared" si="51"/>
        <v>0</v>
      </c>
      <c r="U65" s="102">
        <v>0</v>
      </c>
      <c r="V65" s="130">
        <f t="shared" si="52"/>
        <v>0</v>
      </c>
      <c r="W65" s="102">
        <v>0</v>
      </c>
      <c r="X65" s="130">
        <f t="shared" si="53"/>
        <v>0</v>
      </c>
      <c r="Y65" s="12">
        <f t="shared" si="54"/>
        <v>5</v>
      </c>
      <c r="Z65" s="12">
        <f t="shared" si="54"/>
        <v>80</v>
      </c>
      <c r="AA65" s="12">
        <f t="shared" si="54"/>
        <v>80</v>
      </c>
      <c r="AB65" s="12">
        <f t="shared" si="54"/>
        <v>12</v>
      </c>
      <c r="AC65" s="12">
        <f t="shared" si="54"/>
        <v>0</v>
      </c>
      <c r="AD65" s="37"/>
    </row>
    <row r="66" spans="3:30" ht="18.75" customHeight="1">
      <c r="C66" s="167"/>
      <c r="D66" s="9"/>
      <c r="E66" s="81"/>
      <c r="F66" s="77" t="str">
        <f t="shared" si="44"/>
        <v> </v>
      </c>
      <c r="G66" s="81"/>
      <c r="H66" s="77" t="str">
        <f t="shared" si="45"/>
        <v> </v>
      </c>
      <c r="I66" s="81"/>
      <c r="J66" s="77" t="str">
        <f t="shared" si="46"/>
        <v> </v>
      </c>
      <c r="K66" s="81"/>
      <c r="L66" s="76" t="str">
        <f t="shared" si="47"/>
        <v> </v>
      </c>
      <c r="M66" s="81"/>
      <c r="N66" s="76" t="str">
        <f t="shared" si="48"/>
        <v> </v>
      </c>
      <c r="O66" s="81"/>
      <c r="P66" s="77" t="str">
        <f aca="true" t="shared" si="55" ref="P66:P73">IF(O66=""," ",IF(O66=0,0,IF(O66&gt;20,5,-5*O66+105)))</f>
        <v> </v>
      </c>
      <c r="Q66" s="81"/>
      <c r="R66" s="77" t="str">
        <f aca="true" t="shared" si="56" ref="R66:R73">IF(Q66=""," ",IF(Q66=0,0,IF(Q66&gt;20,5,-5*Q66+105)))</f>
        <v> </v>
      </c>
      <c r="S66" s="81"/>
      <c r="T66" s="77" t="str">
        <f aca="true" t="shared" si="57" ref="T66:T73">IF(S66=""," ",IF(S66=0,0,IF(S66&gt;20,5,-5*S66+105)))</f>
        <v> </v>
      </c>
      <c r="U66" s="145"/>
      <c r="V66" s="130" t="str">
        <f aca="true" t="shared" si="58" ref="V66:V73">IF(U66=""," ",IF(U66=0,0,IF(U66&gt;20,5,-5*U66+105)))</f>
        <v> </v>
      </c>
      <c r="W66" s="81"/>
      <c r="X66" s="77" t="str">
        <f aca="true" t="shared" si="59" ref="X66:X73">IF(W66=""," ",IF(W66=0,0,IF(W66&gt;20,5,-5*W66+105)))</f>
        <v> </v>
      </c>
      <c r="Y66" s="12">
        <f aca="true" t="shared" si="60" ref="Y66:AC67">Y90</f>
        <v>0</v>
      </c>
      <c r="Z66" s="12">
        <f t="shared" si="60"/>
        <v>0</v>
      </c>
      <c r="AA66" s="12" t="str">
        <f t="shared" si="60"/>
        <v> </v>
      </c>
      <c r="AB66" s="12" t="str">
        <f t="shared" si="60"/>
        <v> </v>
      </c>
      <c r="AC66" s="12">
        <f t="shared" si="60"/>
        <v>0</v>
      </c>
      <c r="AD66" s="37"/>
    </row>
    <row r="67" spans="3:30" ht="18.75" customHeight="1">
      <c r="C67" s="167"/>
      <c r="D67" s="8"/>
      <c r="E67" s="80"/>
      <c r="F67" s="76" t="str">
        <f t="shared" si="44"/>
        <v> </v>
      </c>
      <c r="G67" s="80"/>
      <c r="H67" s="76" t="str">
        <f t="shared" si="45"/>
        <v> </v>
      </c>
      <c r="I67" s="80"/>
      <c r="J67" s="76" t="str">
        <f t="shared" si="46"/>
        <v> </v>
      </c>
      <c r="K67" s="80"/>
      <c r="L67" s="76" t="str">
        <f t="shared" si="47"/>
        <v> </v>
      </c>
      <c r="M67" s="80"/>
      <c r="N67" s="76" t="str">
        <f t="shared" si="48"/>
        <v> </v>
      </c>
      <c r="O67" s="80"/>
      <c r="P67" s="76" t="str">
        <f t="shared" si="55"/>
        <v> </v>
      </c>
      <c r="Q67" s="80"/>
      <c r="R67" s="76" t="str">
        <f t="shared" si="56"/>
        <v> </v>
      </c>
      <c r="S67" s="80"/>
      <c r="T67" s="76" t="str">
        <f t="shared" si="57"/>
        <v> </v>
      </c>
      <c r="U67" s="80"/>
      <c r="V67" s="76" t="str">
        <f t="shared" si="58"/>
        <v> </v>
      </c>
      <c r="W67" s="80"/>
      <c r="X67" s="76" t="str">
        <f t="shared" si="59"/>
        <v> </v>
      </c>
      <c r="Y67" s="12">
        <f t="shared" si="60"/>
        <v>0</v>
      </c>
      <c r="Z67" s="12">
        <f t="shared" si="60"/>
        <v>0</v>
      </c>
      <c r="AA67" s="12" t="str">
        <f t="shared" si="60"/>
        <v> </v>
      </c>
      <c r="AB67" s="12" t="str">
        <f t="shared" si="60"/>
        <v> </v>
      </c>
      <c r="AC67" s="12">
        <f t="shared" si="60"/>
        <v>0</v>
      </c>
      <c r="AD67" s="37"/>
    </row>
    <row r="68" spans="3:30" ht="18.75" customHeight="1">
      <c r="C68" s="167"/>
      <c r="D68" s="8"/>
      <c r="E68" s="80"/>
      <c r="F68" s="76" t="str">
        <f aca="true" t="shared" si="61" ref="F68:F73">IF(E68=""," ",IF(E68=0,0,IF(E68&gt;20,5,-5*E68+105)))</f>
        <v> </v>
      </c>
      <c r="G68" s="80"/>
      <c r="H68" s="76" t="str">
        <f aca="true" t="shared" si="62" ref="H68:H73">IF(G68=""," ",IF(G68=0,0,IF(G68&gt;20,5,-5*G68+105)))</f>
        <v> </v>
      </c>
      <c r="I68" s="80"/>
      <c r="J68" s="76" t="str">
        <f aca="true" t="shared" si="63" ref="J68:J73">IF(I68=""," ",IF(I68=0,0,IF(I68&gt;20,5,-5*I68+105)))</f>
        <v> </v>
      </c>
      <c r="K68" s="80"/>
      <c r="L68" s="76" t="str">
        <f aca="true" t="shared" si="64" ref="L68:L73">IF(K68=""," ",IF(K68=0,0,IF(K68&gt;20,5,-5*K68+105)))</f>
        <v> </v>
      </c>
      <c r="M68" s="80"/>
      <c r="N68" s="76" t="str">
        <f aca="true" t="shared" si="65" ref="N68:N73">IF(M68=""," ",IF(M68=0,0,IF(M68&gt;20,5,-5*M68+105)))</f>
        <v> </v>
      </c>
      <c r="O68" s="80"/>
      <c r="P68" s="76" t="str">
        <f t="shared" si="55"/>
        <v> </v>
      </c>
      <c r="Q68" s="80"/>
      <c r="R68" s="76" t="str">
        <f t="shared" si="56"/>
        <v> </v>
      </c>
      <c r="S68" s="80"/>
      <c r="T68" s="76" t="str">
        <f t="shared" si="57"/>
        <v> </v>
      </c>
      <c r="U68" s="80"/>
      <c r="V68" s="76" t="str">
        <f t="shared" si="58"/>
        <v> </v>
      </c>
      <c r="W68" s="80"/>
      <c r="X68" s="76" t="str">
        <f t="shared" si="59"/>
        <v> </v>
      </c>
      <c r="Y68" s="12">
        <f aca="true" t="shared" si="66" ref="Y68:AC73">Y92</f>
        <v>0</v>
      </c>
      <c r="Z68" s="12">
        <f t="shared" si="66"/>
        <v>0</v>
      </c>
      <c r="AA68" s="12" t="str">
        <f t="shared" si="66"/>
        <v> </v>
      </c>
      <c r="AB68" s="12" t="str">
        <f t="shared" si="66"/>
        <v> </v>
      </c>
      <c r="AC68" s="12">
        <f t="shared" si="66"/>
        <v>0</v>
      </c>
      <c r="AD68" s="37"/>
    </row>
    <row r="69" spans="3:30" ht="18.75" customHeight="1">
      <c r="C69" s="167"/>
      <c r="D69" s="9"/>
      <c r="E69" s="81"/>
      <c r="F69" s="77" t="str">
        <f t="shared" si="61"/>
        <v> </v>
      </c>
      <c r="G69" s="81"/>
      <c r="H69" s="77" t="str">
        <f t="shared" si="62"/>
        <v> </v>
      </c>
      <c r="I69" s="81"/>
      <c r="J69" s="77" t="str">
        <f t="shared" si="63"/>
        <v> </v>
      </c>
      <c r="K69" s="81"/>
      <c r="L69" s="77" t="str">
        <f t="shared" si="64"/>
        <v> </v>
      </c>
      <c r="M69" s="81"/>
      <c r="N69" s="77" t="str">
        <f t="shared" si="65"/>
        <v> </v>
      </c>
      <c r="O69" s="81"/>
      <c r="P69" s="77" t="str">
        <f t="shared" si="55"/>
        <v> </v>
      </c>
      <c r="Q69" s="81"/>
      <c r="R69" s="77" t="str">
        <f t="shared" si="56"/>
        <v> </v>
      </c>
      <c r="S69" s="81"/>
      <c r="T69" s="82" t="str">
        <f t="shared" si="57"/>
        <v> </v>
      </c>
      <c r="U69" s="81"/>
      <c r="V69" s="82" t="str">
        <f t="shared" si="58"/>
        <v> </v>
      </c>
      <c r="W69" s="81"/>
      <c r="X69" s="82" t="str">
        <f t="shared" si="59"/>
        <v> </v>
      </c>
      <c r="Y69" s="12">
        <f t="shared" si="66"/>
        <v>0</v>
      </c>
      <c r="Z69" s="12">
        <f t="shared" si="66"/>
        <v>0</v>
      </c>
      <c r="AA69" s="12" t="str">
        <f t="shared" si="66"/>
        <v> </v>
      </c>
      <c r="AB69" s="12" t="str">
        <f t="shared" si="66"/>
        <v> </v>
      </c>
      <c r="AC69" s="12">
        <f t="shared" si="66"/>
        <v>0</v>
      </c>
      <c r="AD69" s="37"/>
    </row>
    <row r="70" spans="3:30" ht="18.75" customHeight="1">
      <c r="C70" s="167"/>
      <c r="D70" s="8"/>
      <c r="E70" s="80"/>
      <c r="F70" s="76" t="str">
        <f t="shared" si="61"/>
        <v> </v>
      </c>
      <c r="G70" s="80"/>
      <c r="H70" s="76" t="str">
        <f t="shared" si="62"/>
        <v> </v>
      </c>
      <c r="I70" s="80"/>
      <c r="J70" s="76" t="str">
        <f t="shared" si="63"/>
        <v> </v>
      </c>
      <c r="K70" s="80"/>
      <c r="L70" s="76" t="str">
        <f t="shared" si="64"/>
        <v> </v>
      </c>
      <c r="M70" s="80"/>
      <c r="N70" s="76" t="str">
        <f t="shared" si="65"/>
        <v> </v>
      </c>
      <c r="O70" s="80"/>
      <c r="P70" s="76" t="str">
        <f t="shared" si="55"/>
        <v> </v>
      </c>
      <c r="Q70" s="80"/>
      <c r="R70" s="76" t="str">
        <f t="shared" si="56"/>
        <v> </v>
      </c>
      <c r="S70" s="80"/>
      <c r="T70" s="76" t="str">
        <f t="shared" si="57"/>
        <v> </v>
      </c>
      <c r="U70" s="80"/>
      <c r="V70" s="76" t="str">
        <f t="shared" si="58"/>
        <v> </v>
      </c>
      <c r="W70" s="80"/>
      <c r="X70" s="76" t="str">
        <f t="shared" si="59"/>
        <v> </v>
      </c>
      <c r="Y70" s="12">
        <f t="shared" si="66"/>
        <v>0</v>
      </c>
      <c r="Z70" s="12">
        <f t="shared" si="66"/>
        <v>0</v>
      </c>
      <c r="AA70" s="12" t="str">
        <f t="shared" si="66"/>
        <v> </v>
      </c>
      <c r="AB70" s="12" t="str">
        <f t="shared" si="66"/>
        <v> </v>
      </c>
      <c r="AC70" s="12">
        <f t="shared" si="66"/>
        <v>0</v>
      </c>
      <c r="AD70" s="37"/>
    </row>
    <row r="71" spans="3:30" ht="18.75" customHeight="1">
      <c r="C71" s="167"/>
      <c r="D71" s="9"/>
      <c r="E71" s="81"/>
      <c r="F71" s="77" t="str">
        <f t="shared" si="61"/>
        <v> </v>
      </c>
      <c r="G71" s="81"/>
      <c r="H71" s="77" t="str">
        <f t="shared" si="62"/>
        <v> </v>
      </c>
      <c r="I71" s="81"/>
      <c r="J71" s="77" t="str">
        <f t="shared" si="63"/>
        <v> </v>
      </c>
      <c r="K71" s="81"/>
      <c r="L71" s="77" t="str">
        <f t="shared" si="64"/>
        <v> </v>
      </c>
      <c r="M71" s="81"/>
      <c r="N71" s="77" t="str">
        <f t="shared" si="65"/>
        <v> </v>
      </c>
      <c r="O71" s="81"/>
      <c r="P71" s="77" t="str">
        <f t="shared" si="55"/>
        <v> </v>
      </c>
      <c r="Q71" s="81"/>
      <c r="R71" s="77" t="str">
        <f t="shared" si="56"/>
        <v> </v>
      </c>
      <c r="S71" s="81"/>
      <c r="T71" s="77" t="str">
        <f t="shared" si="57"/>
        <v> </v>
      </c>
      <c r="U71" s="81"/>
      <c r="V71" s="77" t="str">
        <f t="shared" si="58"/>
        <v> </v>
      </c>
      <c r="W71" s="81"/>
      <c r="X71" s="77" t="str">
        <f t="shared" si="59"/>
        <v> </v>
      </c>
      <c r="Y71" s="12">
        <f t="shared" si="66"/>
        <v>0</v>
      </c>
      <c r="Z71" s="12">
        <f t="shared" si="66"/>
        <v>0</v>
      </c>
      <c r="AA71" s="12" t="str">
        <f t="shared" si="66"/>
        <v> </v>
      </c>
      <c r="AB71" s="12" t="str">
        <f t="shared" si="66"/>
        <v> </v>
      </c>
      <c r="AC71" s="12">
        <f t="shared" si="66"/>
        <v>0</v>
      </c>
      <c r="AD71" s="37"/>
    </row>
    <row r="72" spans="3:30" ht="18.75" customHeight="1">
      <c r="C72" s="36"/>
      <c r="D72" s="9"/>
      <c r="E72" s="81"/>
      <c r="F72" s="77" t="str">
        <f t="shared" si="61"/>
        <v> </v>
      </c>
      <c r="G72" s="81"/>
      <c r="H72" s="77" t="str">
        <f t="shared" si="62"/>
        <v> </v>
      </c>
      <c r="I72" s="81"/>
      <c r="J72" s="77" t="str">
        <f t="shared" si="63"/>
        <v> </v>
      </c>
      <c r="K72" s="81"/>
      <c r="L72" s="77" t="str">
        <f t="shared" si="64"/>
        <v> </v>
      </c>
      <c r="M72" s="81"/>
      <c r="N72" s="77" t="str">
        <f t="shared" si="65"/>
        <v> </v>
      </c>
      <c r="O72" s="81"/>
      <c r="P72" s="77" t="str">
        <f t="shared" si="55"/>
        <v> </v>
      </c>
      <c r="Q72" s="81"/>
      <c r="R72" s="77" t="str">
        <f t="shared" si="56"/>
        <v> </v>
      </c>
      <c r="S72" s="81"/>
      <c r="T72" s="77" t="str">
        <f t="shared" si="57"/>
        <v> </v>
      </c>
      <c r="U72" s="81"/>
      <c r="V72" s="77" t="str">
        <f t="shared" si="58"/>
        <v> </v>
      </c>
      <c r="W72" s="81"/>
      <c r="X72" s="77" t="str">
        <f t="shared" si="59"/>
        <v> </v>
      </c>
      <c r="Y72" s="12">
        <f t="shared" si="66"/>
        <v>0</v>
      </c>
      <c r="Z72" s="12">
        <f t="shared" si="66"/>
        <v>0</v>
      </c>
      <c r="AA72" s="12" t="str">
        <f t="shared" si="66"/>
        <v> </v>
      </c>
      <c r="AB72" s="12" t="str">
        <f t="shared" si="66"/>
        <v> </v>
      </c>
      <c r="AC72" s="12">
        <f t="shared" si="66"/>
        <v>0</v>
      </c>
      <c r="AD72" s="37"/>
    </row>
    <row r="73" spans="3:30" ht="18.75" customHeight="1" thickBot="1">
      <c r="C73" s="36"/>
      <c r="D73" s="10"/>
      <c r="E73" s="83"/>
      <c r="F73" s="78" t="str">
        <f t="shared" si="61"/>
        <v> </v>
      </c>
      <c r="G73" s="83"/>
      <c r="H73" s="78" t="str">
        <f t="shared" si="62"/>
        <v> </v>
      </c>
      <c r="I73" s="83"/>
      <c r="J73" s="78" t="str">
        <f t="shared" si="63"/>
        <v> </v>
      </c>
      <c r="K73" s="83"/>
      <c r="L73" s="78" t="str">
        <f t="shared" si="64"/>
        <v> </v>
      </c>
      <c r="M73" s="83"/>
      <c r="N73" s="78" t="str">
        <f t="shared" si="65"/>
        <v> </v>
      </c>
      <c r="O73" s="83"/>
      <c r="P73" s="78" t="str">
        <f t="shared" si="55"/>
        <v> </v>
      </c>
      <c r="Q73" s="83"/>
      <c r="R73" s="78" t="str">
        <f t="shared" si="56"/>
        <v> </v>
      </c>
      <c r="S73" s="83"/>
      <c r="T73" s="78" t="str">
        <f t="shared" si="57"/>
        <v> </v>
      </c>
      <c r="U73" s="83"/>
      <c r="V73" s="78" t="str">
        <f t="shared" si="58"/>
        <v> </v>
      </c>
      <c r="W73" s="83"/>
      <c r="X73" s="78" t="str">
        <f t="shared" si="59"/>
        <v> </v>
      </c>
      <c r="Y73" s="13">
        <f t="shared" si="66"/>
        <v>0</v>
      </c>
      <c r="Z73" s="13">
        <f t="shared" si="66"/>
        <v>0</v>
      </c>
      <c r="AA73" s="13" t="str">
        <f t="shared" si="66"/>
        <v> </v>
      </c>
      <c r="AB73" s="13" t="str">
        <f t="shared" si="66"/>
        <v> </v>
      </c>
      <c r="AC73" s="13">
        <f t="shared" si="66"/>
        <v>0</v>
      </c>
      <c r="AD73" s="37"/>
    </row>
    <row r="74" spans="3:30" ht="15.7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5" hidden="1"/>
    <row r="78" spans="4:30" ht="15" hidden="1">
      <c r="D78" s="14" t="str">
        <f aca="true" t="shared" si="67" ref="D78:D83">D54</f>
        <v>Benny Leyro</v>
      </c>
      <c r="E78" s="15"/>
      <c r="F78" s="16">
        <f aca="true" t="shared" si="68" ref="F78:F97">F54</f>
        <v>95</v>
      </c>
      <c r="G78" s="15"/>
      <c r="H78" s="16">
        <f aca="true" t="shared" si="69" ref="H78:H97">H54</f>
        <v>100</v>
      </c>
      <c r="I78" s="15"/>
      <c r="J78" s="16">
        <f aca="true" t="shared" si="70" ref="J78:J97">J54</f>
        <v>95</v>
      </c>
      <c r="K78" s="15"/>
      <c r="L78" s="16">
        <f aca="true" t="shared" si="71" ref="L78:L97">L54</f>
        <v>100</v>
      </c>
      <c r="M78" s="15"/>
      <c r="N78" s="16">
        <f aca="true" t="shared" si="72" ref="N78:N97">N54</f>
        <v>100</v>
      </c>
      <c r="O78" s="15"/>
      <c r="P78" s="16">
        <f aca="true" t="shared" si="73" ref="P78:P97">P54</f>
        <v>0</v>
      </c>
      <c r="Q78" s="15"/>
      <c r="R78" s="16">
        <f aca="true" t="shared" si="74" ref="R78:R97">R54</f>
        <v>85</v>
      </c>
      <c r="S78" s="17"/>
      <c r="T78" s="18">
        <f aca="true" t="shared" si="75" ref="T78:T97">T54</f>
        <v>90</v>
      </c>
      <c r="U78" s="17"/>
      <c r="V78" s="18">
        <f aca="true" t="shared" si="76" ref="V78:X97">V54</f>
        <v>100</v>
      </c>
      <c r="W78" s="17"/>
      <c r="X78" s="18">
        <f t="shared" si="76"/>
        <v>5</v>
      </c>
      <c r="Y78" s="19">
        <f aca="true" t="shared" si="77" ref="Y78:Y85">COUNTIF(E78:X78,"&gt;0")*5</f>
        <v>45</v>
      </c>
      <c r="Z78" s="19">
        <f aca="true" t="shared" si="78" ref="Z78:Z85">SUM(E78:Y78)</f>
        <v>815</v>
      </c>
      <c r="AA78" s="19">
        <f aca="true" t="shared" si="79" ref="AA78:AA97">IF(AD78&lt;23," ",SUM(E78:X78)-SMALL(E78:X78,1)-SMALL(E78:X78,2)-SMALL(E78:X78,3)+Y78)</f>
        <v>725</v>
      </c>
      <c r="AB78" s="19">
        <f>IF(AA78=" "," ",RANK(AA78,$AA$78:$AA$97))</f>
        <v>1</v>
      </c>
      <c r="AC78" s="19">
        <f aca="true" t="shared" si="80" ref="AC78:AC85">COUNTIF(E78:X78,100)</f>
        <v>4</v>
      </c>
      <c r="AD78" s="19">
        <f>COUNTIF(E78:X78,"&gt;=0")*5</f>
        <v>50</v>
      </c>
    </row>
    <row r="79" spans="4:30" ht="15" hidden="1">
      <c r="D79" s="20" t="str">
        <f t="shared" si="67"/>
        <v>Tom Bussmann</v>
      </c>
      <c r="E79" s="21"/>
      <c r="F79" s="22">
        <f t="shared" si="68"/>
        <v>100</v>
      </c>
      <c r="G79" s="21"/>
      <c r="H79" s="22">
        <f t="shared" si="69"/>
        <v>80</v>
      </c>
      <c r="I79" s="21"/>
      <c r="J79" s="22">
        <f t="shared" si="70"/>
        <v>0</v>
      </c>
      <c r="K79" s="21"/>
      <c r="L79" s="22">
        <f t="shared" si="71"/>
        <v>80</v>
      </c>
      <c r="M79" s="21"/>
      <c r="N79" s="22">
        <f t="shared" si="72"/>
        <v>95</v>
      </c>
      <c r="O79" s="21"/>
      <c r="P79" s="22">
        <f t="shared" si="73"/>
        <v>0</v>
      </c>
      <c r="Q79" s="21"/>
      <c r="R79" s="22">
        <f t="shared" si="74"/>
        <v>75</v>
      </c>
      <c r="S79" s="23"/>
      <c r="T79" s="24">
        <f t="shared" si="75"/>
        <v>100</v>
      </c>
      <c r="U79" s="23"/>
      <c r="V79" s="24">
        <f t="shared" si="76"/>
        <v>95</v>
      </c>
      <c r="W79" s="23"/>
      <c r="X79" s="24">
        <f t="shared" si="76"/>
        <v>5</v>
      </c>
      <c r="Y79" s="25">
        <f t="shared" si="77"/>
        <v>40</v>
      </c>
      <c r="Z79" s="25">
        <f t="shared" si="78"/>
        <v>670</v>
      </c>
      <c r="AA79" s="25">
        <f t="shared" si="79"/>
        <v>665</v>
      </c>
      <c r="AB79" s="25">
        <f aca="true" t="shared" si="81" ref="AB79:AB97">IF(AA79=" "," ",RANK(AA79,$AA$78:$AA$97))</f>
        <v>2</v>
      </c>
      <c r="AC79" s="25">
        <f t="shared" si="80"/>
        <v>2</v>
      </c>
      <c r="AD79" s="25">
        <f aca="true" t="shared" si="82" ref="AD79:AD97">COUNTIF(E79:X79,"&gt;=0")*5</f>
        <v>50</v>
      </c>
    </row>
    <row r="80" spans="4:30" ht="15" hidden="1">
      <c r="D80" s="20" t="str">
        <f t="shared" si="67"/>
        <v>Peter Lentros</v>
      </c>
      <c r="E80" s="21"/>
      <c r="F80" s="22">
        <f t="shared" si="68"/>
        <v>0</v>
      </c>
      <c r="G80" s="21"/>
      <c r="H80" s="22">
        <f t="shared" si="69"/>
        <v>95</v>
      </c>
      <c r="I80" s="21"/>
      <c r="J80" s="22">
        <f t="shared" si="70"/>
        <v>90</v>
      </c>
      <c r="K80" s="21"/>
      <c r="L80" s="22">
        <f t="shared" si="71"/>
        <v>95</v>
      </c>
      <c r="M80" s="21"/>
      <c r="N80" s="22">
        <f t="shared" si="72"/>
        <v>0</v>
      </c>
      <c r="O80" s="21"/>
      <c r="P80" s="22">
        <f t="shared" si="73"/>
        <v>95</v>
      </c>
      <c r="Q80" s="21"/>
      <c r="R80" s="22">
        <f t="shared" si="74"/>
        <v>100</v>
      </c>
      <c r="S80" s="23"/>
      <c r="T80" s="24">
        <f t="shared" si="75"/>
        <v>0</v>
      </c>
      <c r="U80" s="23"/>
      <c r="V80" s="24">
        <f t="shared" si="76"/>
        <v>0</v>
      </c>
      <c r="W80" s="23"/>
      <c r="X80" s="24">
        <f t="shared" si="76"/>
        <v>0</v>
      </c>
      <c r="Y80" s="25">
        <f t="shared" si="77"/>
        <v>25</v>
      </c>
      <c r="Z80" s="26">
        <f t="shared" si="78"/>
        <v>500</v>
      </c>
      <c r="AA80" s="26">
        <f t="shared" si="79"/>
        <v>500</v>
      </c>
      <c r="AB80" s="25">
        <f t="shared" si="81"/>
        <v>3</v>
      </c>
      <c r="AC80" s="26">
        <f t="shared" si="80"/>
        <v>1</v>
      </c>
      <c r="AD80" s="25">
        <f t="shared" si="82"/>
        <v>50</v>
      </c>
    </row>
    <row r="81" spans="4:30" ht="15" hidden="1">
      <c r="D81" s="20" t="str">
        <f t="shared" si="67"/>
        <v>Pete Medeiros</v>
      </c>
      <c r="E81" s="21"/>
      <c r="F81" s="22">
        <f t="shared" si="68"/>
        <v>0</v>
      </c>
      <c r="G81" s="21"/>
      <c r="H81" s="22">
        <f t="shared" si="69"/>
        <v>0</v>
      </c>
      <c r="I81" s="21"/>
      <c r="J81" s="22">
        <f t="shared" si="70"/>
        <v>0</v>
      </c>
      <c r="K81" s="21"/>
      <c r="L81" s="22">
        <f t="shared" si="71"/>
        <v>0</v>
      </c>
      <c r="M81" s="21"/>
      <c r="N81" s="22">
        <f t="shared" si="72"/>
        <v>0</v>
      </c>
      <c r="O81" s="21"/>
      <c r="P81" s="22">
        <f t="shared" si="73"/>
        <v>80</v>
      </c>
      <c r="Q81" s="21"/>
      <c r="R81" s="22">
        <f t="shared" si="74"/>
        <v>80</v>
      </c>
      <c r="S81" s="23"/>
      <c r="T81" s="24">
        <f t="shared" si="75"/>
        <v>95</v>
      </c>
      <c r="U81" s="23"/>
      <c r="V81" s="24">
        <f t="shared" si="76"/>
        <v>90</v>
      </c>
      <c r="W81" s="23"/>
      <c r="X81" s="24">
        <f t="shared" si="76"/>
        <v>5</v>
      </c>
      <c r="Y81" s="25">
        <f t="shared" si="77"/>
        <v>25</v>
      </c>
      <c r="Z81" s="26">
        <f t="shared" si="78"/>
        <v>375</v>
      </c>
      <c r="AA81" s="26">
        <f t="shared" si="79"/>
        <v>375</v>
      </c>
      <c r="AB81" s="25">
        <f t="shared" si="81"/>
        <v>4</v>
      </c>
      <c r="AC81" s="26">
        <f t="shared" si="80"/>
        <v>0</v>
      </c>
      <c r="AD81" s="25">
        <f t="shared" si="82"/>
        <v>50</v>
      </c>
    </row>
    <row r="82" spans="4:30" ht="15" hidden="1">
      <c r="D82" s="20" t="str">
        <f t="shared" si="67"/>
        <v>Jim Colligan</v>
      </c>
      <c r="E82" s="21"/>
      <c r="F82" s="22">
        <f t="shared" si="68"/>
        <v>0</v>
      </c>
      <c r="G82" s="21"/>
      <c r="H82" s="22">
        <f t="shared" si="69"/>
        <v>90</v>
      </c>
      <c r="I82" s="21"/>
      <c r="J82" s="22">
        <f t="shared" si="70"/>
        <v>85</v>
      </c>
      <c r="K82" s="21"/>
      <c r="L82" s="22">
        <f t="shared" si="71"/>
        <v>90</v>
      </c>
      <c r="M82" s="21"/>
      <c r="N82" s="22">
        <f t="shared" si="72"/>
        <v>0</v>
      </c>
      <c r="O82" s="21"/>
      <c r="P82" s="22">
        <f t="shared" si="73"/>
        <v>70</v>
      </c>
      <c r="Q82" s="21"/>
      <c r="R82" s="22">
        <f t="shared" si="74"/>
        <v>0</v>
      </c>
      <c r="S82" s="23"/>
      <c r="T82" s="24">
        <f t="shared" si="75"/>
        <v>0</v>
      </c>
      <c r="U82" s="23"/>
      <c r="V82" s="24">
        <f t="shared" si="76"/>
        <v>0</v>
      </c>
      <c r="W82" s="23"/>
      <c r="X82" s="24">
        <f t="shared" si="76"/>
        <v>0</v>
      </c>
      <c r="Y82" s="25">
        <f t="shared" si="77"/>
        <v>20</v>
      </c>
      <c r="Z82" s="26">
        <f t="shared" si="78"/>
        <v>355</v>
      </c>
      <c r="AA82" s="26">
        <f t="shared" si="79"/>
        <v>355</v>
      </c>
      <c r="AB82" s="25">
        <f t="shared" si="81"/>
        <v>5</v>
      </c>
      <c r="AC82" s="26">
        <f t="shared" si="80"/>
        <v>0</v>
      </c>
      <c r="AD82" s="25">
        <f t="shared" si="82"/>
        <v>50</v>
      </c>
    </row>
    <row r="83" spans="4:30" ht="15" hidden="1">
      <c r="D83" s="20" t="str">
        <f t="shared" si="67"/>
        <v>Eric Handel</v>
      </c>
      <c r="E83" s="21"/>
      <c r="F83" s="22">
        <f t="shared" si="68"/>
        <v>80</v>
      </c>
      <c r="G83" s="21"/>
      <c r="H83" s="22">
        <f t="shared" si="69"/>
        <v>0</v>
      </c>
      <c r="I83" s="21"/>
      <c r="J83" s="22">
        <f t="shared" si="70"/>
        <v>0</v>
      </c>
      <c r="K83" s="21"/>
      <c r="L83" s="22">
        <f t="shared" si="71"/>
        <v>75</v>
      </c>
      <c r="M83" s="21"/>
      <c r="N83" s="22">
        <f t="shared" si="72"/>
        <v>0</v>
      </c>
      <c r="O83" s="21"/>
      <c r="P83" s="22">
        <f t="shared" si="73"/>
        <v>85</v>
      </c>
      <c r="Q83" s="21"/>
      <c r="R83" s="22">
        <f t="shared" si="74"/>
        <v>70</v>
      </c>
      <c r="S83" s="23"/>
      <c r="T83" s="24">
        <f t="shared" si="75"/>
        <v>0</v>
      </c>
      <c r="U83" s="23"/>
      <c r="V83" s="24">
        <f t="shared" si="76"/>
        <v>0</v>
      </c>
      <c r="W83" s="23"/>
      <c r="X83" s="24">
        <f t="shared" si="76"/>
        <v>0</v>
      </c>
      <c r="Y83" s="25">
        <f t="shared" si="77"/>
        <v>20</v>
      </c>
      <c r="Z83" s="26">
        <f t="shared" si="78"/>
        <v>330</v>
      </c>
      <c r="AA83" s="26">
        <f t="shared" si="79"/>
        <v>330</v>
      </c>
      <c r="AB83" s="25">
        <f t="shared" si="81"/>
        <v>6</v>
      </c>
      <c r="AC83" s="26">
        <f t="shared" si="80"/>
        <v>0</v>
      </c>
      <c r="AD83" s="25">
        <f t="shared" si="82"/>
        <v>50</v>
      </c>
    </row>
    <row r="84" spans="4:30" ht="15" hidden="1">
      <c r="D84" s="20" t="str">
        <f aca="true" t="shared" si="83" ref="D84:D96">D58</f>
        <v>Jim Colligan</v>
      </c>
      <c r="E84" s="21"/>
      <c r="F84" s="22">
        <f t="shared" si="68"/>
        <v>0</v>
      </c>
      <c r="G84" s="21"/>
      <c r="H84" s="22">
        <f t="shared" si="69"/>
        <v>0</v>
      </c>
      <c r="I84" s="21"/>
      <c r="J84" s="22">
        <f t="shared" si="70"/>
        <v>100</v>
      </c>
      <c r="K84" s="21"/>
      <c r="L84" s="22">
        <f t="shared" si="71"/>
        <v>0</v>
      </c>
      <c r="M84" s="21"/>
      <c r="N84" s="22">
        <f t="shared" si="72"/>
        <v>0</v>
      </c>
      <c r="O84" s="21"/>
      <c r="P84" s="22">
        <f t="shared" si="73"/>
        <v>100</v>
      </c>
      <c r="Q84" s="21"/>
      <c r="R84" s="22">
        <f t="shared" si="74"/>
        <v>95</v>
      </c>
      <c r="S84" s="23"/>
      <c r="T84" s="24">
        <f t="shared" si="75"/>
        <v>0</v>
      </c>
      <c r="U84" s="23"/>
      <c r="V84" s="24">
        <f t="shared" si="76"/>
        <v>0</v>
      </c>
      <c r="W84" s="23"/>
      <c r="X84" s="24">
        <f t="shared" si="76"/>
        <v>0</v>
      </c>
      <c r="Y84" s="25">
        <f t="shared" si="77"/>
        <v>15</v>
      </c>
      <c r="Z84" s="26">
        <f t="shared" si="78"/>
        <v>310</v>
      </c>
      <c r="AA84" s="26">
        <f t="shared" si="79"/>
        <v>310</v>
      </c>
      <c r="AB84" s="25">
        <f t="shared" si="81"/>
        <v>7</v>
      </c>
      <c r="AC84" s="26">
        <f t="shared" si="80"/>
        <v>2</v>
      </c>
      <c r="AD84" s="25">
        <f t="shared" si="82"/>
        <v>50</v>
      </c>
    </row>
    <row r="85" spans="4:30" ht="15" hidden="1">
      <c r="D85" s="20" t="str">
        <f t="shared" si="83"/>
        <v>Eric Handel</v>
      </c>
      <c r="E85" s="21"/>
      <c r="F85" s="22">
        <f t="shared" si="68"/>
        <v>85</v>
      </c>
      <c r="G85" s="21"/>
      <c r="H85" s="22">
        <f t="shared" si="69"/>
        <v>0</v>
      </c>
      <c r="I85" s="21"/>
      <c r="J85" s="22">
        <f t="shared" si="70"/>
        <v>0</v>
      </c>
      <c r="K85" s="21"/>
      <c r="L85" s="22">
        <f t="shared" si="71"/>
        <v>0</v>
      </c>
      <c r="M85" s="21"/>
      <c r="N85" s="22">
        <f t="shared" si="72"/>
        <v>0</v>
      </c>
      <c r="O85" s="21"/>
      <c r="P85" s="22">
        <f t="shared" si="73"/>
        <v>90</v>
      </c>
      <c r="Q85" s="21"/>
      <c r="R85" s="22">
        <f t="shared" si="74"/>
        <v>65</v>
      </c>
      <c r="S85" s="23"/>
      <c r="T85" s="24">
        <f t="shared" si="75"/>
        <v>0</v>
      </c>
      <c r="U85" s="23"/>
      <c r="V85" s="24">
        <f t="shared" si="76"/>
        <v>0</v>
      </c>
      <c r="W85" s="23"/>
      <c r="X85" s="24">
        <f t="shared" si="76"/>
        <v>0</v>
      </c>
      <c r="Y85" s="25">
        <f t="shared" si="77"/>
        <v>15</v>
      </c>
      <c r="Z85" s="26">
        <f t="shared" si="78"/>
        <v>255</v>
      </c>
      <c r="AA85" s="26">
        <f t="shared" si="79"/>
        <v>255</v>
      </c>
      <c r="AB85" s="25">
        <f t="shared" si="81"/>
        <v>8</v>
      </c>
      <c r="AC85" s="26">
        <f t="shared" si="80"/>
        <v>0</v>
      </c>
      <c r="AD85" s="25">
        <f t="shared" si="82"/>
        <v>50</v>
      </c>
    </row>
    <row r="86" spans="4:30" ht="15" hidden="1">
      <c r="D86" s="20" t="str">
        <f t="shared" si="83"/>
        <v>Mike Resnick</v>
      </c>
      <c r="E86" s="21"/>
      <c r="F86" s="22">
        <f t="shared" si="68"/>
        <v>0</v>
      </c>
      <c r="G86" s="21"/>
      <c r="H86" s="22">
        <f t="shared" si="69"/>
        <v>85</v>
      </c>
      <c r="I86" s="21"/>
      <c r="J86" s="22">
        <f t="shared" si="70"/>
        <v>0</v>
      </c>
      <c r="K86" s="21"/>
      <c r="L86" s="22">
        <f t="shared" si="71"/>
        <v>0</v>
      </c>
      <c r="M86" s="21"/>
      <c r="N86" s="22">
        <f t="shared" si="72"/>
        <v>0</v>
      </c>
      <c r="O86" s="21"/>
      <c r="P86" s="22">
        <f t="shared" si="73"/>
        <v>0</v>
      </c>
      <c r="Q86" s="21"/>
      <c r="R86" s="22">
        <f t="shared" si="74"/>
        <v>90</v>
      </c>
      <c r="S86" s="23"/>
      <c r="T86" s="24">
        <f t="shared" si="75"/>
        <v>0</v>
      </c>
      <c r="U86" s="23"/>
      <c r="V86" s="24">
        <f t="shared" si="76"/>
        <v>0</v>
      </c>
      <c r="W86" s="23"/>
      <c r="X86" s="24">
        <f t="shared" si="76"/>
        <v>0</v>
      </c>
      <c r="Y86" s="25">
        <f aca="true" t="shared" si="84" ref="Y86:Y97">COUNTIF(E86:X86,"&gt;0")*5</f>
        <v>10</v>
      </c>
      <c r="Z86" s="26">
        <f aca="true" t="shared" si="85" ref="Z86:Z97">SUM(E86:Y86)</f>
        <v>185</v>
      </c>
      <c r="AA86" s="26">
        <f t="shared" si="79"/>
        <v>185</v>
      </c>
      <c r="AB86" s="25">
        <f t="shared" si="81"/>
        <v>9</v>
      </c>
      <c r="AC86" s="26">
        <f aca="true" t="shared" si="86" ref="AC86:AC97">COUNTIF(E86:X86,100)</f>
        <v>0</v>
      </c>
      <c r="AD86" s="25">
        <f t="shared" si="82"/>
        <v>50</v>
      </c>
    </row>
    <row r="87" spans="4:30" ht="15" hidden="1">
      <c r="D87" s="20" t="str">
        <f t="shared" si="83"/>
        <v>Durf Hyson</v>
      </c>
      <c r="E87" s="21"/>
      <c r="F87" s="22">
        <f t="shared" si="68"/>
        <v>90</v>
      </c>
      <c r="G87" s="21"/>
      <c r="H87" s="22">
        <f t="shared" si="69"/>
        <v>0</v>
      </c>
      <c r="I87" s="21"/>
      <c r="J87" s="22">
        <f t="shared" si="70"/>
        <v>0</v>
      </c>
      <c r="K87" s="21"/>
      <c r="L87" s="22">
        <f t="shared" si="71"/>
        <v>0</v>
      </c>
      <c r="M87" s="21"/>
      <c r="N87" s="22">
        <f t="shared" si="72"/>
        <v>0</v>
      </c>
      <c r="O87" s="21"/>
      <c r="P87" s="22">
        <f t="shared" si="73"/>
        <v>0</v>
      </c>
      <c r="Q87" s="21"/>
      <c r="R87" s="22">
        <f t="shared" si="74"/>
        <v>0</v>
      </c>
      <c r="S87" s="23"/>
      <c r="T87" s="24">
        <f t="shared" si="75"/>
        <v>0</v>
      </c>
      <c r="U87" s="23"/>
      <c r="V87" s="24">
        <f t="shared" si="76"/>
        <v>0</v>
      </c>
      <c r="W87" s="23"/>
      <c r="X87" s="24">
        <f t="shared" si="76"/>
        <v>0</v>
      </c>
      <c r="Y87" s="25">
        <f t="shared" si="84"/>
        <v>5</v>
      </c>
      <c r="Z87" s="26">
        <f t="shared" si="85"/>
        <v>95</v>
      </c>
      <c r="AA87" s="26">
        <f t="shared" si="79"/>
        <v>95</v>
      </c>
      <c r="AB87" s="25">
        <f t="shared" si="81"/>
        <v>10</v>
      </c>
      <c r="AC87" s="26">
        <f t="shared" si="86"/>
        <v>0</v>
      </c>
      <c r="AD87" s="25">
        <f t="shared" si="82"/>
        <v>50</v>
      </c>
    </row>
    <row r="88" spans="4:30" ht="15" hidden="1">
      <c r="D88" s="20" t="str">
        <f t="shared" si="83"/>
        <v>Don Hall</v>
      </c>
      <c r="E88" s="21"/>
      <c r="F88" s="22">
        <f t="shared" si="68"/>
        <v>0</v>
      </c>
      <c r="G88" s="21"/>
      <c r="H88" s="22">
        <f t="shared" si="69"/>
        <v>0</v>
      </c>
      <c r="I88" s="21"/>
      <c r="J88" s="22">
        <f t="shared" si="70"/>
        <v>0</v>
      </c>
      <c r="K88" s="21"/>
      <c r="L88" s="22">
        <f t="shared" si="71"/>
        <v>85</v>
      </c>
      <c r="M88" s="21"/>
      <c r="N88" s="22">
        <f t="shared" si="72"/>
        <v>0</v>
      </c>
      <c r="O88" s="21"/>
      <c r="P88" s="22">
        <f t="shared" si="73"/>
        <v>0</v>
      </c>
      <c r="Q88" s="21"/>
      <c r="R88" s="22">
        <f t="shared" si="74"/>
        <v>0</v>
      </c>
      <c r="S88" s="23"/>
      <c r="T88" s="24">
        <f t="shared" si="75"/>
        <v>0</v>
      </c>
      <c r="U88" s="23"/>
      <c r="V88" s="24">
        <f t="shared" si="76"/>
        <v>0</v>
      </c>
      <c r="W88" s="23"/>
      <c r="X88" s="24">
        <f t="shared" si="76"/>
        <v>0</v>
      </c>
      <c r="Y88" s="25">
        <f t="shared" si="84"/>
        <v>5</v>
      </c>
      <c r="Z88" s="26">
        <f t="shared" si="85"/>
        <v>90</v>
      </c>
      <c r="AA88" s="26">
        <f t="shared" si="79"/>
        <v>90</v>
      </c>
      <c r="AB88" s="25">
        <f t="shared" si="81"/>
        <v>11</v>
      </c>
      <c r="AC88" s="26">
        <f t="shared" si="86"/>
        <v>0</v>
      </c>
      <c r="AD88" s="25">
        <f t="shared" si="82"/>
        <v>50</v>
      </c>
    </row>
    <row r="89" spans="4:30" ht="15" hidden="1">
      <c r="D89" s="20" t="str">
        <f t="shared" si="83"/>
        <v>Phil Hilgert</v>
      </c>
      <c r="E89" s="21"/>
      <c r="F89" s="22">
        <f t="shared" si="68"/>
        <v>0</v>
      </c>
      <c r="G89" s="21"/>
      <c r="H89" s="22">
        <f t="shared" si="69"/>
        <v>0</v>
      </c>
      <c r="I89" s="21"/>
      <c r="J89" s="22">
        <f t="shared" si="70"/>
        <v>0</v>
      </c>
      <c r="K89" s="21"/>
      <c r="L89" s="22">
        <f t="shared" si="71"/>
        <v>0</v>
      </c>
      <c r="M89" s="21"/>
      <c r="N89" s="22">
        <f t="shared" si="72"/>
        <v>0</v>
      </c>
      <c r="O89" s="21"/>
      <c r="P89" s="22">
        <f t="shared" si="73"/>
        <v>75</v>
      </c>
      <c r="Q89" s="21"/>
      <c r="R89" s="22">
        <f t="shared" si="74"/>
        <v>0</v>
      </c>
      <c r="S89" s="23"/>
      <c r="T89" s="24">
        <f t="shared" si="75"/>
        <v>0</v>
      </c>
      <c r="U89" s="23"/>
      <c r="V89" s="24">
        <f t="shared" si="76"/>
        <v>0</v>
      </c>
      <c r="W89" s="23"/>
      <c r="X89" s="24">
        <f t="shared" si="76"/>
        <v>0</v>
      </c>
      <c r="Y89" s="25">
        <f t="shared" si="84"/>
        <v>5</v>
      </c>
      <c r="Z89" s="26">
        <f t="shared" si="85"/>
        <v>80</v>
      </c>
      <c r="AA89" s="26">
        <f t="shared" si="79"/>
        <v>80</v>
      </c>
      <c r="AB89" s="25">
        <f t="shared" si="81"/>
        <v>12</v>
      </c>
      <c r="AC89" s="26">
        <f t="shared" si="86"/>
        <v>0</v>
      </c>
      <c r="AD89" s="25">
        <f t="shared" si="82"/>
        <v>50</v>
      </c>
    </row>
    <row r="90" spans="4:30" ht="15" hidden="1">
      <c r="D90" s="20" t="str">
        <f t="shared" si="83"/>
        <v>Paul Crosby</v>
      </c>
      <c r="E90" s="21"/>
      <c r="F90" s="22" t="str">
        <f t="shared" si="68"/>
        <v> </v>
      </c>
      <c r="G90" s="21"/>
      <c r="H90" s="22" t="str">
        <f t="shared" si="69"/>
        <v> </v>
      </c>
      <c r="I90" s="21"/>
      <c r="J90" s="22" t="str">
        <f t="shared" si="70"/>
        <v> </v>
      </c>
      <c r="K90" s="21"/>
      <c r="L90" s="22" t="str">
        <f t="shared" si="71"/>
        <v> </v>
      </c>
      <c r="M90" s="21"/>
      <c r="N90" s="22" t="str">
        <f t="shared" si="72"/>
        <v> </v>
      </c>
      <c r="O90" s="21"/>
      <c r="P90" s="22" t="str">
        <f t="shared" si="73"/>
        <v> </v>
      </c>
      <c r="Q90" s="21"/>
      <c r="R90" s="22" t="str">
        <f t="shared" si="74"/>
        <v> </v>
      </c>
      <c r="S90" s="23"/>
      <c r="T90" s="24" t="str">
        <f t="shared" si="75"/>
        <v> </v>
      </c>
      <c r="U90" s="23"/>
      <c r="V90" s="24" t="str">
        <f t="shared" si="76"/>
        <v> </v>
      </c>
      <c r="W90" s="23"/>
      <c r="X90" s="24" t="str">
        <f t="shared" si="76"/>
        <v> </v>
      </c>
      <c r="Y90" s="25">
        <f t="shared" si="84"/>
        <v>0</v>
      </c>
      <c r="Z90" s="26">
        <f t="shared" si="85"/>
        <v>0</v>
      </c>
      <c r="AA90" s="26" t="str">
        <f t="shared" si="79"/>
        <v> </v>
      </c>
      <c r="AB90" s="25" t="str">
        <f t="shared" si="81"/>
        <v> </v>
      </c>
      <c r="AC90" s="26">
        <f t="shared" si="86"/>
        <v>0</v>
      </c>
      <c r="AD90" s="25">
        <f t="shared" si="82"/>
        <v>0</v>
      </c>
    </row>
    <row r="91" spans="4:30" ht="15" hidden="1">
      <c r="D91" s="20" t="str">
        <f t="shared" si="83"/>
        <v>John Borge</v>
      </c>
      <c r="E91" s="21"/>
      <c r="F91" s="22" t="str">
        <f t="shared" si="68"/>
        <v> </v>
      </c>
      <c r="G91" s="21"/>
      <c r="H91" s="22" t="str">
        <f t="shared" si="69"/>
        <v> </v>
      </c>
      <c r="I91" s="21"/>
      <c r="J91" s="22" t="str">
        <f t="shared" si="70"/>
        <v> </v>
      </c>
      <c r="K91" s="21"/>
      <c r="L91" s="22" t="str">
        <f t="shared" si="71"/>
        <v> </v>
      </c>
      <c r="M91" s="21"/>
      <c r="N91" s="22" t="str">
        <f t="shared" si="72"/>
        <v> </v>
      </c>
      <c r="O91" s="21"/>
      <c r="P91" s="22" t="str">
        <f t="shared" si="73"/>
        <v> </v>
      </c>
      <c r="Q91" s="21"/>
      <c r="R91" s="22" t="str">
        <f t="shared" si="74"/>
        <v> </v>
      </c>
      <c r="S91" s="23"/>
      <c r="T91" s="24" t="str">
        <f t="shared" si="75"/>
        <v> </v>
      </c>
      <c r="U91" s="23"/>
      <c r="V91" s="24" t="str">
        <f t="shared" si="76"/>
        <v> </v>
      </c>
      <c r="W91" s="23"/>
      <c r="X91" s="24" t="str">
        <f t="shared" si="76"/>
        <v> </v>
      </c>
      <c r="Y91" s="25">
        <f t="shared" si="84"/>
        <v>0</v>
      </c>
      <c r="Z91" s="26">
        <f t="shared" si="85"/>
        <v>0</v>
      </c>
      <c r="AA91" s="26" t="str">
        <f t="shared" si="79"/>
        <v> </v>
      </c>
      <c r="AB91" s="25" t="str">
        <f t="shared" si="81"/>
        <v> </v>
      </c>
      <c r="AC91" s="26">
        <f t="shared" si="86"/>
        <v>0</v>
      </c>
      <c r="AD91" s="25">
        <f t="shared" si="82"/>
        <v>0</v>
      </c>
    </row>
    <row r="92" spans="4:30" ht="15" hidden="1">
      <c r="D92" s="20">
        <f t="shared" si="83"/>
        <v>0</v>
      </c>
      <c r="E92" s="21"/>
      <c r="F92" s="22" t="str">
        <f t="shared" si="68"/>
        <v> </v>
      </c>
      <c r="G92" s="21"/>
      <c r="H92" s="22" t="str">
        <f t="shared" si="69"/>
        <v> </v>
      </c>
      <c r="I92" s="21"/>
      <c r="J92" s="22" t="str">
        <f t="shared" si="70"/>
        <v> </v>
      </c>
      <c r="K92" s="21"/>
      <c r="L92" s="22" t="str">
        <f t="shared" si="71"/>
        <v> </v>
      </c>
      <c r="M92" s="21"/>
      <c r="N92" s="22" t="str">
        <f t="shared" si="72"/>
        <v> </v>
      </c>
      <c r="O92" s="21"/>
      <c r="P92" s="22" t="str">
        <f t="shared" si="73"/>
        <v> </v>
      </c>
      <c r="Q92" s="21"/>
      <c r="R92" s="22" t="str">
        <f t="shared" si="74"/>
        <v> </v>
      </c>
      <c r="S92" s="23"/>
      <c r="T92" s="24" t="str">
        <f t="shared" si="75"/>
        <v> </v>
      </c>
      <c r="U92" s="23"/>
      <c r="V92" s="24" t="str">
        <f t="shared" si="76"/>
        <v> </v>
      </c>
      <c r="W92" s="23"/>
      <c r="X92" s="24" t="str">
        <f t="shared" si="76"/>
        <v> </v>
      </c>
      <c r="Y92" s="25">
        <f t="shared" si="84"/>
        <v>0</v>
      </c>
      <c r="Z92" s="26">
        <f t="shared" si="85"/>
        <v>0</v>
      </c>
      <c r="AA92" s="26" t="str">
        <f t="shared" si="79"/>
        <v> </v>
      </c>
      <c r="AB92" s="25" t="str">
        <f t="shared" si="81"/>
        <v> </v>
      </c>
      <c r="AC92" s="26">
        <f t="shared" si="86"/>
        <v>0</v>
      </c>
      <c r="AD92" s="25">
        <f t="shared" si="82"/>
        <v>0</v>
      </c>
    </row>
    <row r="93" spans="4:30" ht="15" hidden="1">
      <c r="D93" s="20">
        <f t="shared" si="83"/>
        <v>0</v>
      </c>
      <c r="E93" s="21"/>
      <c r="F93" s="22" t="str">
        <f t="shared" si="68"/>
        <v> </v>
      </c>
      <c r="G93" s="21"/>
      <c r="H93" s="22" t="str">
        <f t="shared" si="69"/>
        <v> </v>
      </c>
      <c r="I93" s="21"/>
      <c r="J93" s="22" t="str">
        <f t="shared" si="70"/>
        <v> </v>
      </c>
      <c r="K93" s="21"/>
      <c r="L93" s="22" t="str">
        <f t="shared" si="71"/>
        <v> </v>
      </c>
      <c r="M93" s="21"/>
      <c r="N93" s="22" t="str">
        <f t="shared" si="72"/>
        <v> </v>
      </c>
      <c r="O93" s="21"/>
      <c r="P93" s="22" t="str">
        <f t="shared" si="73"/>
        <v> </v>
      </c>
      <c r="Q93" s="21"/>
      <c r="R93" s="22" t="str">
        <f t="shared" si="74"/>
        <v> </v>
      </c>
      <c r="S93" s="23"/>
      <c r="T93" s="24" t="str">
        <f t="shared" si="75"/>
        <v> </v>
      </c>
      <c r="U93" s="23"/>
      <c r="V93" s="24" t="str">
        <f t="shared" si="76"/>
        <v> </v>
      </c>
      <c r="W93" s="23"/>
      <c r="X93" s="24" t="str">
        <f t="shared" si="76"/>
        <v> </v>
      </c>
      <c r="Y93" s="25">
        <f t="shared" si="84"/>
        <v>0</v>
      </c>
      <c r="Z93" s="26">
        <f t="shared" si="85"/>
        <v>0</v>
      </c>
      <c r="AA93" s="26" t="str">
        <f t="shared" si="79"/>
        <v> </v>
      </c>
      <c r="AB93" s="25" t="str">
        <f t="shared" si="81"/>
        <v> </v>
      </c>
      <c r="AC93" s="26">
        <f t="shared" si="86"/>
        <v>0</v>
      </c>
      <c r="AD93" s="25">
        <f t="shared" si="82"/>
        <v>0</v>
      </c>
    </row>
    <row r="94" spans="4:30" ht="15" hidden="1">
      <c r="D94" s="20">
        <f t="shared" si="83"/>
        <v>0</v>
      </c>
      <c r="E94" s="21"/>
      <c r="F94" s="22" t="str">
        <f t="shared" si="68"/>
        <v> </v>
      </c>
      <c r="G94" s="21"/>
      <c r="H94" s="22" t="str">
        <f t="shared" si="69"/>
        <v> </v>
      </c>
      <c r="I94" s="21"/>
      <c r="J94" s="22" t="str">
        <f t="shared" si="70"/>
        <v> </v>
      </c>
      <c r="K94" s="21"/>
      <c r="L94" s="22" t="str">
        <f t="shared" si="71"/>
        <v> </v>
      </c>
      <c r="M94" s="21"/>
      <c r="N94" s="22" t="str">
        <f t="shared" si="72"/>
        <v> </v>
      </c>
      <c r="O94" s="21"/>
      <c r="P94" s="22" t="str">
        <f t="shared" si="73"/>
        <v> </v>
      </c>
      <c r="Q94" s="21"/>
      <c r="R94" s="22" t="str">
        <f t="shared" si="74"/>
        <v> </v>
      </c>
      <c r="S94" s="23"/>
      <c r="T94" s="24" t="str">
        <f t="shared" si="75"/>
        <v> </v>
      </c>
      <c r="U94" s="23"/>
      <c r="V94" s="24" t="str">
        <f t="shared" si="76"/>
        <v> </v>
      </c>
      <c r="W94" s="23"/>
      <c r="X94" s="24" t="str">
        <f t="shared" si="76"/>
        <v> </v>
      </c>
      <c r="Y94" s="25">
        <f t="shared" si="84"/>
        <v>0</v>
      </c>
      <c r="Z94" s="26">
        <f t="shared" si="85"/>
        <v>0</v>
      </c>
      <c r="AA94" s="26" t="str">
        <f t="shared" si="79"/>
        <v> </v>
      </c>
      <c r="AB94" s="25" t="str">
        <f t="shared" si="81"/>
        <v> </v>
      </c>
      <c r="AC94" s="26">
        <f t="shared" si="86"/>
        <v>0</v>
      </c>
      <c r="AD94" s="25">
        <f t="shared" si="82"/>
        <v>0</v>
      </c>
    </row>
    <row r="95" spans="4:30" ht="15" hidden="1">
      <c r="D95" s="20">
        <f t="shared" si="83"/>
        <v>0</v>
      </c>
      <c r="E95" s="21"/>
      <c r="F95" s="22" t="str">
        <f t="shared" si="68"/>
        <v> </v>
      </c>
      <c r="G95" s="21"/>
      <c r="H95" s="22" t="str">
        <f t="shared" si="69"/>
        <v> </v>
      </c>
      <c r="I95" s="21"/>
      <c r="J95" s="22" t="str">
        <f t="shared" si="70"/>
        <v> </v>
      </c>
      <c r="K95" s="21"/>
      <c r="L95" s="22" t="str">
        <f t="shared" si="71"/>
        <v> </v>
      </c>
      <c r="M95" s="21"/>
      <c r="N95" s="22" t="str">
        <f t="shared" si="72"/>
        <v> </v>
      </c>
      <c r="O95" s="21"/>
      <c r="P95" s="22" t="str">
        <f t="shared" si="73"/>
        <v> </v>
      </c>
      <c r="Q95" s="21"/>
      <c r="R95" s="22" t="str">
        <f t="shared" si="74"/>
        <v> </v>
      </c>
      <c r="S95" s="23"/>
      <c r="T95" s="24" t="str">
        <f t="shared" si="75"/>
        <v> </v>
      </c>
      <c r="U95" s="23"/>
      <c r="V95" s="24" t="str">
        <f t="shared" si="76"/>
        <v> </v>
      </c>
      <c r="W95" s="23"/>
      <c r="X95" s="24" t="str">
        <f t="shared" si="76"/>
        <v> </v>
      </c>
      <c r="Y95" s="25">
        <f t="shared" si="84"/>
        <v>0</v>
      </c>
      <c r="Z95" s="26">
        <f t="shared" si="85"/>
        <v>0</v>
      </c>
      <c r="AA95" s="26" t="str">
        <f t="shared" si="79"/>
        <v> </v>
      </c>
      <c r="AB95" s="25" t="str">
        <f t="shared" si="81"/>
        <v> </v>
      </c>
      <c r="AC95" s="26">
        <f t="shared" si="86"/>
        <v>0</v>
      </c>
      <c r="AD95" s="25">
        <f t="shared" si="82"/>
        <v>0</v>
      </c>
    </row>
    <row r="96" spans="4:30" ht="15" hidden="1">
      <c r="D96" s="20">
        <f t="shared" si="83"/>
        <v>0</v>
      </c>
      <c r="E96" s="21"/>
      <c r="F96" s="22" t="str">
        <f t="shared" si="68"/>
        <v> </v>
      </c>
      <c r="G96" s="21"/>
      <c r="H96" s="22" t="str">
        <f t="shared" si="69"/>
        <v> </v>
      </c>
      <c r="I96" s="21"/>
      <c r="J96" s="22" t="str">
        <f t="shared" si="70"/>
        <v> </v>
      </c>
      <c r="K96" s="21"/>
      <c r="L96" s="22" t="str">
        <f t="shared" si="71"/>
        <v> </v>
      </c>
      <c r="M96" s="21"/>
      <c r="N96" s="22" t="str">
        <f t="shared" si="72"/>
        <v> </v>
      </c>
      <c r="O96" s="21"/>
      <c r="P96" s="22" t="str">
        <f t="shared" si="73"/>
        <v> </v>
      </c>
      <c r="Q96" s="21"/>
      <c r="R96" s="22" t="str">
        <f t="shared" si="74"/>
        <v> </v>
      </c>
      <c r="S96" s="23"/>
      <c r="T96" s="24" t="str">
        <f t="shared" si="75"/>
        <v> </v>
      </c>
      <c r="U96" s="23"/>
      <c r="V96" s="24" t="str">
        <f t="shared" si="76"/>
        <v> </v>
      </c>
      <c r="W96" s="23"/>
      <c r="X96" s="24" t="str">
        <f t="shared" si="76"/>
        <v> </v>
      </c>
      <c r="Y96" s="25">
        <f t="shared" si="84"/>
        <v>0</v>
      </c>
      <c r="Z96" s="26">
        <f t="shared" si="85"/>
        <v>0</v>
      </c>
      <c r="AA96" s="26" t="str">
        <f t="shared" si="79"/>
        <v> </v>
      </c>
      <c r="AB96" s="25" t="str">
        <f t="shared" si="81"/>
        <v> </v>
      </c>
      <c r="AC96" s="26">
        <f t="shared" si="86"/>
        <v>0</v>
      </c>
      <c r="AD96" s="25">
        <f t="shared" si="82"/>
        <v>0</v>
      </c>
    </row>
    <row r="97" spans="4:30" ht="15.75" hidden="1" thickBot="1">
      <c r="D97" s="27">
        <f>D73</f>
        <v>0</v>
      </c>
      <c r="E97" s="28"/>
      <c r="F97" s="29" t="str">
        <f t="shared" si="68"/>
        <v> </v>
      </c>
      <c r="G97" s="28"/>
      <c r="H97" s="29" t="str">
        <f t="shared" si="69"/>
        <v> </v>
      </c>
      <c r="I97" s="28"/>
      <c r="J97" s="29" t="str">
        <f t="shared" si="70"/>
        <v> </v>
      </c>
      <c r="K97" s="28"/>
      <c r="L97" s="29" t="str">
        <f t="shared" si="71"/>
        <v> </v>
      </c>
      <c r="M97" s="28"/>
      <c r="N97" s="29" t="str">
        <f t="shared" si="72"/>
        <v> </v>
      </c>
      <c r="O97" s="28"/>
      <c r="P97" s="29" t="str">
        <f t="shared" si="73"/>
        <v> </v>
      </c>
      <c r="Q97" s="28"/>
      <c r="R97" s="29" t="str">
        <f t="shared" si="74"/>
        <v> </v>
      </c>
      <c r="S97" s="30"/>
      <c r="T97" s="31" t="str">
        <f t="shared" si="75"/>
        <v> </v>
      </c>
      <c r="U97" s="30"/>
      <c r="V97" s="31" t="str">
        <f t="shared" si="76"/>
        <v> </v>
      </c>
      <c r="W97" s="30"/>
      <c r="X97" s="31" t="str">
        <f t="shared" si="76"/>
        <v> </v>
      </c>
      <c r="Y97" s="32">
        <f t="shared" si="84"/>
        <v>0</v>
      </c>
      <c r="Z97" s="33">
        <f t="shared" si="85"/>
        <v>0</v>
      </c>
      <c r="AA97" s="33" t="str">
        <f t="shared" si="79"/>
        <v> </v>
      </c>
      <c r="AB97" s="32" t="str">
        <f t="shared" si="81"/>
        <v> </v>
      </c>
      <c r="AC97" s="33">
        <f t="shared" si="86"/>
        <v>0</v>
      </c>
      <c r="AD97" s="32">
        <f t="shared" si="82"/>
        <v>0</v>
      </c>
    </row>
    <row r="98" ht="15" hidden="1"/>
    <row r="100" ht="15.75" thickBot="1"/>
    <row r="101" spans="3:30" ht="28.5" customHeight="1" thickBot="1">
      <c r="C101" s="34"/>
      <c r="D101" s="163" t="s">
        <v>21</v>
      </c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35"/>
    </row>
    <row r="102" spans="3:30" ht="15">
      <c r="C102" s="36"/>
      <c r="D102" s="160" t="s">
        <v>5</v>
      </c>
      <c r="E102" s="153" t="s">
        <v>40</v>
      </c>
      <c r="F102" s="154"/>
      <c r="G102" s="153" t="s">
        <v>46</v>
      </c>
      <c r="H102" s="154"/>
      <c r="I102" s="153" t="s">
        <v>53</v>
      </c>
      <c r="J102" s="154"/>
      <c r="K102" s="153" t="s">
        <v>65</v>
      </c>
      <c r="L102" s="154"/>
      <c r="M102" s="153" t="s">
        <v>70</v>
      </c>
      <c r="N102" s="154"/>
      <c r="O102" s="153" t="s">
        <v>72</v>
      </c>
      <c r="P102" s="154"/>
      <c r="Q102" s="153" t="s">
        <v>72</v>
      </c>
      <c r="R102" s="154"/>
      <c r="S102" s="153" t="s">
        <v>84</v>
      </c>
      <c r="T102" s="154"/>
      <c r="U102" s="153" t="s">
        <v>92</v>
      </c>
      <c r="V102" s="154"/>
      <c r="W102" s="153" t="s">
        <v>72</v>
      </c>
      <c r="X102" s="154"/>
      <c r="Y102" s="155" t="s">
        <v>2</v>
      </c>
      <c r="Z102" s="155" t="s">
        <v>3</v>
      </c>
      <c r="AA102" s="148" t="s">
        <v>9</v>
      </c>
      <c r="AB102" s="148" t="s">
        <v>10</v>
      </c>
      <c r="AC102" s="155" t="s">
        <v>4</v>
      </c>
      <c r="AD102" s="37"/>
    </row>
    <row r="103" spans="3:30" ht="15">
      <c r="C103" s="36"/>
      <c r="D103" s="161"/>
      <c r="E103" s="151">
        <v>41531</v>
      </c>
      <c r="F103" s="152"/>
      <c r="G103" s="151">
        <v>41559</v>
      </c>
      <c r="H103" s="152"/>
      <c r="I103" s="151">
        <v>41587</v>
      </c>
      <c r="J103" s="152"/>
      <c r="K103" s="151">
        <v>41622</v>
      </c>
      <c r="L103" s="152"/>
      <c r="M103" s="151">
        <v>41650</v>
      </c>
      <c r="N103" s="152"/>
      <c r="O103" s="151">
        <v>41678</v>
      </c>
      <c r="P103" s="152"/>
      <c r="Q103" s="151">
        <v>41706</v>
      </c>
      <c r="R103" s="152"/>
      <c r="S103" s="151">
        <v>41720</v>
      </c>
      <c r="T103" s="152"/>
      <c r="U103" s="151">
        <v>41741</v>
      </c>
      <c r="V103" s="152"/>
      <c r="W103" s="151">
        <v>41769</v>
      </c>
      <c r="X103" s="152"/>
      <c r="Y103" s="156"/>
      <c r="Z103" s="156"/>
      <c r="AA103" s="149"/>
      <c r="AB103" s="149"/>
      <c r="AC103" s="156"/>
      <c r="AD103" s="37"/>
    </row>
    <row r="104" spans="3:30" ht="16.5" customHeight="1" thickBot="1">
      <c r="C104" s="36"/>
      <c r="D104" s="162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57"/>
      <c r="Z104" s="157"/>
      <c r="AA104" s="150"/>
      <c r="AB104" s="150"/>
      <c r="AC104" s="157"/>
      <c r="AD104" s="37"/>
    </row>
    <row r="105" spans="3:30" ht="18.75" customHeight="1">
      <c r="C105" s="167" t="s">
        <v>6</v>
      </c>
      <c r="D105" s="7" t="s">
        <v>47</v>
      </c>
      <c r="E105" s="137">
        <v>0</v>
      </c>
      <c r="F105" s="147">
        <f aca="true" t="shared" si="87" ref="F105:F117">IF(E105=""," ",IF(E105=0,0,IF(E105&gt;20,5,-5*E105+105)))</f>
        <v>0</v>
      </c>
      <c r="G105" s="79">
        <v>1</v>
      </c>
      <c r="H105" s="75">
        <f aca="true" t="shared" si="88" ref="H105:H117">IF(G105=""," ",IF(G105=0,0,IF(G105&gt;20,5,-5*G105+105)))</f>
        <v>100</v>
      </c>
      <c r="I105" s="79">
        <v>5</v>
      </c>
      <c r="J105" s="75">
        <f aca="true" t="shared" si="89" ref="J105:J117">IF(I105=""," ",IF(I105=0,0,IF(I105&gt;20,5,-5*I105+105)))</f>
        <v>80</v>
      </c>
      <c r="K105" s="79">
        <v>1</v>
      </c>
      <c r="L105" s="75">
        <f aca="true" t="shared" si="90" ref="L105:L117">IF(K105=""," ",IF(K105=0,0,IF(K105&gt;20,5,-5*K105+105)))</f>
        <v>100</v>
      </c>
      <c r="M105" s="79">
        <v>1</v>
      </c>
      <c r="N105" s="75">
        <f aca="true" t="shared" si="91" ref="N105:N117">IF(M105=""," ",IF(M105=0,0,IF(M105&gt;20,5,-5*M105+105)))</f>
        <v>100</v>
      </c>
      <c r="O105" s="79">
        <v>1</v>
      </c>
      <c r="P105" s="75">
        <f aca="true" t="shared" si="92" ref="P105:P112">IF(O105=""," ",IF(O105=0,0,IF(O105&gt;20,5,-5*O105+105)))</f>
        <v>100</v>
      </c>
      <c r="Q105" s="79">
        <v>1</v>
      </c>
      <c r="R105" s="75">
        <f aca="true" t="shared" si="93" ref="R105:R117">IF(Q105=""," ",IF(Q105=0,0,IF(Q105&gt;20,5,-5*Q105+105)))</f>
        <v>100</v>
      </c>
      <c r="S105" s="79">
        <v>1</v>
      </c>
      <c r="T105" s="75">
        <f aca="true" t="shared" si="94" ref="T105:T117">IF(S105=""," ",IF(S105=0,0,IF(S105&gt;20,5,-5*S105+105)))</f>
        <v>100</v>
      </c>
      <c r="U105" s="79">
        <v>2</v>
      </c>
      <c r="V105" s="75">
        <f aca="true" t="shared" si="95" ref="V105:V117">IF(U105=""," ",IF(U105=0,0,IF(U105&gt;20,5,-5*U105+105)))</f>
        <v>95</v>
      </c>
      <c r="W105" s="79">
        <v>4</v>
      </c>
      <c r="X105" s="75">
        <f aca="true" t="shared" si="96" ref="X105:X117">IF(W105=""," ",IF(W105=0,0,IF(W105&gt;20,5,-5*W105+105)))</f>
        <v>85</v>
      </c>
      <c r="Y105" s="11">
        <f aca="true" t="shared" si="97" ref="Y105:AC112">Y127</f>
        <v>45</v>
      </c>
      <c r="Z105" s="11">
        <f t="shared" si="97"/>
        <v>905</v>
      </c>
      <c r="AA105" s="11">
        <f t="shared" si="97"/>
        <v>740</v>
      </c>
      <c r="AB105" s="11">
        <f t="shared" si="97"/>
        <v>1</v>
      </c>
      <c r="AC105" s="11">
        <f t="shared" si="97"/>
        <v>6</v>
      </c>
      <c r="AD105" s="37"/>
    </row>
    <row r="106" spans="3:30" ht="18.75" customHeight="1">
      <c r="C106" s="167"/>
      <c r="D106" s="8" t="s">
        <v>48</v>
      </c>
      <c r="E106" s="101">
        <v>0</v>
      </c>
      <c r="F106" s="103">
        <f t="shared" si="87"/>
        <v>0</v>
      </c>
      <c r="G106" s="80">
        <v>4</v>
      </c>
      <c r="H106" s="76">
        <f t="shared" si="88"/>
        <v>85</v>
      </c>
      <c r="I106" s="80">
        <v>1</v>
      </c>
      <c r="J106" s="76">
        <f t="shared" si="89"/>
        <v>100</v>
      </c>
      <c r="K106" s="101">
        <v>0</v>
      </c>
      <c r="L106" s="129">
        <f t="shared" si="90"/>
        <v>0</v>
      </c>
      <c r="M106" s="80">
        <v>3</v>
      </c>
      <c r="N106" s="76">
        <f t="shared" si="91"/>
        <v>90</v>
      </c>
      <c r="O106" s="80">
        <v>4</v>
      </c>
      <c r="P106" s="76">
        <f t="shared" si="92"/>
        <v>85</v>
      </c>
      <c r="Q106" s="80">
        <v>2</v>
      </c>
      <c r="R106" s="76">
        <f t="shared" si="93"/>
        <v>95</v>
      </c>
      <c r="S106" s="80">
        <v>2</v>
      </c>
      <c r="T106" s="76">
        <f t="shared" si="94"/>
        <v>95</v>
      </c>
      <c r="U106" s="80">
        <v>1</v>
      </c>
      <c r="V106" s="76">
        <f t="shared" si="95"/>
        <v>100</v>
      </c>
      <c r="W106" s="80">
        <v>1</v>
      </c>
      <c r="X106" s="76">
        <f t="shared" si="96"/>
        <v>100</v>
      </c>
      <c r="Y106" s="12">
        <f t="shared" si="97"/>
        <v>40</v>
      </c>
      <c r="Z106" s="12">
        <f t="shared" si="97"/>
        <v>790</v>
      </c>
      <c r="AA106" s="12">
        <f t="shared" si="97"/>
        <v>705</v>
      </c>
      <c r="AB106" s="12">
        <f t="shared" si="97"/>
        <v>2</v>
      </c>
      <c r="AC106" s="12">
        <f t="shared" si="97"/>
        <v>3</v>
      </c>
      <c r="AD106" s="37"/>
    </row>
    <row r="107" spans="3:30" ht="18.75" customHeight="1">
      <c r="C107" s="167"/>
      <c r="D107" s="8" t="s">
        <v>33</v>
      </c>
      <c r="E107" s="80">
        <v>1</v>
      </c>
      <c r="F107" s="76">
        <f t="shared" si="87"/>
        <v>100</v>
      </c>
      <c r="G107" s="80">
        <v>2</v>
      </c>
      <c r="H107" s="76">
        <f t="shared" si="88"/>
        <v>95</v>
      </c>
      <c r="I107" s="80">
        <v>3</v>
      </c>
      <c r="J107" s="76">
        <f t="shared" si="89"/>
        <v>90</v>
      </c>
      <c r="K107" s="80">
        <v>2</v>
      </c>
      <c r="L107" s="76">
        <f t="shared" si="90"/>
        <v>95</v>
      </c>
      <c r="M107" s="80">
        <v>4</v>
      </c>
      <c r="N107" s="76">
        <f t="shared" si="91"/>
        <v>85</v>
      </c>
      <c r="O107" s="80">
        <v>3</v>
      </c>
      <c r="P107" s="76">
        <f t="shared" si="92"/>
        <v>90</v>
      </c>
      <c r="Q107" s="80">
        <v>4</v>
      </c>
      <c r="R107" s="76">
        <f t="shared" si="93"/>
        <v>85</v>
      </c>
      <c r="S107" s="80">
        <v>3</v>
      </c>
      <c r="T107" s="76">
        <f t="shared" si="94"/>
        <v>90</v>
      </c>
      <c r="U107" s="80">
        <v>4</v>
      </c>
      <c r="V107" s="76">
        <f t="shared" si="95"/>
        <v>85</v>
      </c>
      <c r="W107" s="80">
        <v>5</v>
      </c>
      <c r="X107" s="76">
        <f t="shared" si="96"/>
        <v>80</v>
      </c>
      <c r="Y107" s="12">
        <f t="shared" si="97"/>
        <v>50</v>
      </c>
      <c r="Z107" s="12">
        <f t="shared" si="97"/>
        <v>945</v>
      </c>
      <c r="AA107" s="12">
        <f t="shared" si="97"/>
        <v>695</v>
      </c>
      <c r="AB107" s="12">
        <f t="shared" si="97"/>
        <v>3</v>
      </c>
      <c r="AC107" s="12">
        <f t="shared" si="97"/>
        <v>1</v>
      </c>
      <c r="AD107" s="37"/>
    </row>
    <row r="108" spans="3:30" ht="18.75" customHeight="1">
      <c r="C108" s="167"/>
      <c r="D108" s="9" t="s">
        <v>32</v>
      </c>
      <c r="E108" s="81">
        <v>4</v>
      </c>
      <c r="F108" s="77">
        <f t="shared" si="87"/>
        <v>85</v>
      </c>
      <c r="G108" s="81">
        <v>3</v>
      </c>
      <c r="H108" s="77">
        <f t="shared" si="88"/>
        <v>90</v>
      </c>
      <c r="I108" s="81">
        <v>4</v>
      </c>
      <c r="J108" s="77">
        <f t="shared" si="89"/>
        <v>85</v>
      </c>
      <c r="K108" s="81">
        <v>5</v>
      </c>
      <c r="L108" s="77">
        <f t="shared" si="90"/>
        <v>80</v>
      </c>
      <c r="M108" s="81">
        <v>6</v>
      </c>
      <c r="N108" s="77">
        <f t="shared" si="91"/>
        <v>75</v>
      </c>
      <c r="O108" s="81">
        <v>2</v>
      </c>
      <c r="P108" s="77">
        <f t="shared" si="92"/>
        <v>95</v>
      </c>
      <c r="Q108" s="81">
        <v>5</v>
      </c>
      <c r="R108" s="77">
        <f t="shared" si="93"/>
        <v>80</v>
      </c>
      <c r="S108" s="81">
        <v>6</v>
      </c>
      <c r="T108" s="82">
        <f t="shared" si="94"/>
        <v>75</v>
      </c>
      <c r="U108" s="81">
        <v>3</v>
      </c>
      <c r="V108" s="82">
        <f t="shared" si="95"/>
        <v>90</v>
      </c>
      <c r="W108" s="81">
        <v>2</v>
      </c>
      <c r="X108" s="82">
        <f t="shared" si="96"/>
        <v>95</v>
      </c>
      <c r="Y108" s="12">
        <f t="shared" si="97"/>
        <v>50</v>
      </c>
      <c r="Z108" s="12">
        <f t="shared" si="97"/>
        <v>900</v>
      </c>
      <c r="AA108" s="12">
        <f t="shared" si="97"/>
        <v>670</v>
      </c>
      <c r="AB108" s="12">
        <f t="shared" si="97"/>
        <v>4</v>
      </c>
      <c r="AC108" s="12">
        <f t="shared" si="97"/>
        <v>0</v>
      </c>
      <c r="AD108" s="37"/>
    </row>
    <row r="109" spans="3:30" ht="18.75" customHeight="1">
      <c r="C109" s="167"/>
      <c r="D109" s="8" t="s">
        <v>30</v>
      </c>
      <c r="E109" s="80">
        <v>6</v>
      </c>
      <c r="F109" s="76">
        <f t="shared" si="87"/>
        <v>75</v>
      </c>
      <c r="G109" s="80">
        <v>7</v>
      </c>
      <c r="H109" s="76">
        <f t="shared" si="88"/>
        <v>70</v>
      </c>
      <c r="I109" s="80">
        <v>2</v>
      </c>
      <c r="J109" s="76">
        <f t="shared" si="89"/>
        <v>95</v>
      </c>
      <c r="K109" s="80">
        <v>3</v>
      </c>
      <c r="L109" s="76">
        <f t="shared" si="90"/>
        <v>90</v>
      </c>
      <c r="M109" s="80">
        <v>2</v>
      </c>
      <c r="N109" s="76">
        <f t="shared" si="91"/>
        <v>95</v>
      </c>
      <c r="O109" s="80">
        <v>6</v>
      </c>
      <c r="P109" s="76">
        <f t="shared" si="92"/>
        <v>75</v>
      </c>
      <c r="Q109" s="80">
        <v>3</v>
      </c>
      <c r="R109" s="76">
        <f t="shared" si="93"/>
        <v>90</v>
      </c>
      <c r="S109" s="101">
        <v>0</v>
      </c>
      <c r="T109" s="129">
        <f t="shared" si="94"/>
        <v>0</v>
      </c>
      <c r="U109" s="101">
        <v>0</v>
      </c>
      <c r="V109" s="129">
        <f t="shared" si="95"/>
        <v>0</v>
      </c>
      <c r="W109" s="101">
        <v>0</v>
      </c>
      <c r="X109" s="129">
        <f t="shared" si="96"/>
        <v>0</v>
      </c>
      <c r="Y109" s="12">
        <f t="shared" si="97"/>
        <v>35</v>
      </c>
      <c r="Z109" s="12">
        <f t="shared" si="97"/>
        <v>625</v>
      </c>
      <c r="AA109" s="12">
        <f t="shared" si="97"/>
        <v>625</v>
      </c>
      <c r="AB109" s="12">
        <f t="shared" si="97"/>
        <v>5</v>
      </c>
      <c r="AC109" s="12">
        <f t="shared" si="97"/>
        <v>0</v>
      </c>
      <c r="AD109" s="37"/>
    </row>
    <row r="110" spans="3:30" ht="18.75" customHeight="1">
      <c r="C110" s="167"/>
      <c r="D110" s="9" t="s">
        <v>35</v>
      </c>
      <c r="E110" s="81">
        <v>5</v>
      </c>
      <c r="F110" s="77">
        <f t="shared" si="87"/>
        <v>80</v>
      </c>
      <c r="G110" s="81">
        <v>9</v>
      </c>
      <c r="H110" s="77">
        <f t="shared" si="88"/>
        <v>60</v>
      </c>
      <c r="I110" s="81">
        <v>7</v>
      </c>
      <c r="J110" s="77">
        <f t="shared" si="89"/>
        <v>70</v>
      </c>
      <c r="K110" s="81">
        <v>6</v>
      </c>
      <c r="L110" s="77">
        <f t="shared" si="90"/>
        <v>75</v>
      </c>
      <c r="M110" s="102">
        <v>0</v>
      </c>
      <c r="N110" s="104">
        <f t="shared" si="91"/>
        <v>0</v>
      </c>
      <c r="O110" s="81">
        <v>5</v>
      </c>
      <c r="P110" s="77">
        <f t="shared" si="92"/>
        <v>80</v>
      </c>
      <c r="Q110" s="81">
        <v>8</v>
      </c>
      <c r="R110" s="77">
        <f t="shared" si="93"/>
        <v>65</v>
      </c>
      <c r="S110" s="81">
        <v>7</v>
      </c>
      <c r="T110" s="77">
        <f t="shared" si="94"/>
        <v>70</v>
      </c>
      <c r="U110" s="81">
        <v>4</v>
      </c>
      <c r="V110" s="77">
        <f t="shared" si="95"/>
        <v>85</v>
      </c>
      <c r="W110" s="81">
        <v>9</v>
      </c>
      <c r="X110" s="77">
        <f t="shared" si="96"/>
        <v>60</v>
      </c>
      <c r="Y110" s="12">
        <f t="shared" si="97"/>
        <v>45</v>
      </c>
      <c r="Z110" s="12">
        <f t="shared" si="97"/>
        <v>690</v>
      </c>
      <c r="AA110" s="12">
        <f t="shared" si="97"/>
        <v>570</v>
      </c>
      <c r="AB110" s="12">
        <f t="shared" si="97"/>
        <v>6</v>
      </c>
      <c r="AC110" s="12">
        <f t="shared" si="97"/>
        <v>0</v>
      </c>
      <c r="AD110" s="37"/>
    </row>
    <row r="111" spans="3:30" ht="18.75" customHeight="1">
      <c r="C111" s="167"/>
      <c r="D111" s="9" t="s">
        <v>36</v>
      </c>
      <c r="E111" s="81">
        <v>3</v>
      </c>
      <c r="F111" s="77">
        <f t="shared" si="87"/>
        <v>90</v>
      </c>
      <c r="G111" s="81">
        <v>6</v>
      </c>
      <c r="H111" s="77">
        <f t="shared" si="88"/>
        <v>75</v>
      </c>
      <c r="I111" s="81">
        <v>8</v>
      </c>
      <c r="J111" s="77">
        <f t="shared" si="89"/>
        <v>65</v>
      </c>
      <c r="K111" s="102">
        <v>0</v>
      </c>
      <c r="L111" s="130">
        <f t="shared" si="90"/>
        <v>0</v>
      </c>
      <c r="M111" s="81">
        <v>7</v>
      </c>
      <c r="N111" s="77">
        <f t="shared" si="91"/>
        <v>70</v>
      </c>
      <c r="O111" s="81">
        <v>9</v>
      </c>
      <c r="P111" s="77">
        <f t="shared" si="92"/>
        <v>60</v>
      </c>
      <c r="Q111" s="102">
        <v>0</v>
      </c>
      <c r="R111" s="104">
        <f t="shared" si="93"/>
        <v>0</v>
      </c>
      <c r="S111" s="81">
        <v>5</v>
      </c>
      <c r="T111" s="77">
        <f t="shared" si="94"/>
        <v>80</v>
      </c>
      <c r="U111" s="102">
        <v>0</v>
      </c>
      <c r="V111" s="130">
        <f t="shared" si="95"/>
        <v>0</v>
      </c>
      <c r="W111" s="81">
        <v>10</v>
      </c>
      <c r="X111" s="77">
        <f t="shared" si="96"/>
        <v>55</v>
      </c>
      <c r="Y111" s="12">
        <f t="shared" si="97"/>
        <v>35</v>
      </c>
      <c r="Z111" s="12">
        <f t="shared" si="97"/>
        <v>530</v>
      </c>
      <c r="AA111" s="12">
        <f t="shared" si="97"/>
        <v>530</v>
      </c>
      <c r="AB111" s="12">
        <f t="shared" si="97"/>
        <v>7</v>
      </c>
      <c r="AC111" s="12">
        <f t="shared" si="97"/>
        <v>0</v>
      </c>
      <c r="AD111" s="37"/>
    </row>
    <row r="112" spans="3:31" ht="18.75" customHeight="1">
      <c r="C112" s="167"/>
      <c r="D112" s="8" t="s">
        <v>37</v>
      </c>
      <c r="E112" s="80">
        <v>7</v>
      </c>
      <c r="F112" s="76">
        <f t="shared" si="87"/>
        <v>70</v>
      </c>
      <c r="G112" s="80">
        <v>8</v>
      </c>
      <c r="H112" s="76">
        <f t="shared" si="88"/>
        <v>65</v>
      </c>
      <c r="I112" s="101">
        <v>0</v>
      </c>
      <c r="J112" s="103">
        <f t="shared" si="89"/>
        <v>0</v>
      </c>
      <c r="K112" s="101">
        <v>0</v>
      </c>
      <c r="L112" s="129">
        <f t="shared" si="90"/>
        <v>0</v>
      </c>
      <c r="M112" s="101">
        <v>0</v>
      </c>
      <c r="N112" s="103">
        <f t="shared" si="91"/>
        <v>0</v>
      </c>
      <c r="O112" s="80">
        <v>8</v>
      </c>
      <c r="P112" s="76">
        <f t="shared" si="92"/>
        <v>65</v>
      </c>
      <c r="Q112" s="80">
        <v>9</v>
      </c>
      <c r="R112" s="76">
        <f t="shared" si="93"/>
        <v>60</v>
      </c>
      <c r="S112" s="80">
        <v>4</v>
      </c>
      <c r="T112" s="76">
        <f t="shared" si="94"/>
        <v>85</v>
      </c>
      <c r="U112" s="80">
        <v>7</v>
      </c>
      <c r="V112" s="76">
        <f t="shared" si="95"/>
        <v>70</v>
      </c>
      <c r="W112" s="80">
        <v>7</v>
      </c>
      <c r="X112" s="76">
        <f t="shared" si="96"/>
        <v>70</v>
      </c>
      <c r="Y112" s="12">
        <f t="shared" si="97"/>
        <v>35</v>
      </c>
      <c r="Z112" s="12">
        <f t="shared" si="97"/>
        <v>520</v>
      </c>
      <c r="AA112" s="12">
        <f t="shared" si="97"/>
        <v>520</v>
      </c>
      <c r="AB112" s="12">
        <f t="shared" si="97"/>
        <v>8</v>
      </c>
      <c r="AC112" s="12">
        <f t="shared" si="97"/>
        <v>0</v>
      </c>
      <c r="AD112" s="37"/>
      <c r="AE112" s="95"/>
    </row>
    <row r="113" spans="3:31" ht="18.75" customHeight="1">
      <c r="C113" s="167"/>
      <c r="D113" s="8" t="s">
        <v>49</v>
      </c>
      <c r="E113" s="101">
        <v>0</v>
      </c>
      <c r="F113" s="103">
        <f t="shared" si="87"/>
        <v>0</v>
      </c>
      <c r="G113" s="80">
        <v>5</v>
      </c>
      <c r="H113" s="76">
        <f t="shared" si="88"/>
        <v>80</v>
      </c>
      <c r="I113" s="134">
        <v>11</v>
      </c>
      <c r="J113" s="135">
        <f t="shared" si="89"/>
        <v>50</v>
      </c>
      <c r="K113" s="80">
        <v>4</v>
      </c>
      <c r="L113" s="76">
        <f t="shared" si="90"/>
        <v>85</v>
      </c>
      <c r="M113" s="101">
        <v>0</v>
      </c>
      <c r="N113" s="103">
        <f t="shared" si="91"/>
        <v>0</v>
      </c>
      <c r="O113" s="80" t="s">
        <v>75</v>
      </c>
      <c r="P113" s="140">
        <v>0.01</v>
      </c>
      <c r="Q113" s="80">
        <v>6</v>
      </c>
      <c r="R113" s="76">
        <f t="shared" si="93"/>
        <v>75</v>
      </c>
      <c r="S113" s="101">
        <v>0</v>
      </c>
      <c r="T113" s="129">
        <f t="shared" si="94"/>
        <v>0</v>
      </c>
      <c r="U113" s="101">
        <v>0</v>
      </c>
      <c r="V113" s="129">
        <f t="shared" si="95"/>
        <v>0</v>
      </c>
      <c r="W113" s="80">
        <v>6</v>
      </c>
      <c r="X113" s="76">
        <f t="shared" si="96"/>
        <v>75</v>
      </c>
      <c r="Y113" s="12">
        <f aca="true" t="shared" si="98" ref="Y113:Z117">Y135</f>
        <v>30</v>
      </c>
      <c r="Z113" s="139">
        <f t="shared" si="98"/>
        <v>395.01</v>
      </c>
      <c r="AA113" s="12">
        <v>395</v>
      </c>
      <c r="AB113" s="12">
        <f aca="true" t="shared" si="99" ref="AB113:AC119">AB135</f>
        <v>9</v>
      </c>
      <c r="AC113" s="12">
        <f t="shared" si="99"/>
        <v>0</v>
      </c>
      <c r="AD113" s="37"/>
      <c r="AE113" s="96"/>
    </row>
    <row r="114" spans="3:30" ht="18.75" customHeight="1">
      <c r="C114" s="167"/>
      <c r="D114" s="9" t="s">
        <v>31</v>
      </c>
      <c r="E114" s="81">
        <v>2</v>
      </c>
      <c r="F114" s="77">
        <f t="shared" si="87"/>
        <v>95</v>
      </c>
      <c r="G114" s="102">
        <v>0</v>
      </c>
      <c r="H114" s="104">
        <f t="shared" si="88"/>
        <v>0</v>
      </c>
      <c r="I114" s="102">
        <v>0</v>
      </c>
      <c r="J114" s="104">
        <f t="shared" si="89"/>
        <v>0</v>
      </c>
      <c r="K114" s="102">
        <v>0</v>
      </c>
      <c r="L114" s="130">
        <f t="shared" si="90"/>
        <v>0</v>
      </c>
      <c r="M114" s="102">
        <v>0</v>
      </c>
      <c r="N114" s="104">
        <f t="shared" si="91"/>
        <v>0</v>
      </c>
      <c r="O114" s="81">
        <v>7</v>
      </c>
      <c r="P114" s="77">
        <f>IF(O114=""," ",IF(O114=0,0,IF(O114&gt;20,5,-5*O114+105)))</f>
        <v>70</v>
      </c>
      <c r="Q114" s="81">
        <v>7</v>
      </c>
      <c r="R114" s="77">
        <f t="shared" si="93"/>
        <v>70</v>
      </c>
      <c r="S114" s="102">
        <v>0</v>
      </c>
      <c r="T114" s="142">
        <f t="shared" si="94"/>
        <v>0</v>
      </c>
      <c r="U114" s="102">
        <v>0</v>
      </c>
      <c r="V114" s="142">
        <f t="shared" si="95"/>
        <v>0</v>
      </c>
      <c r="W114" s="81">
        <v>3</v>
      </c>
      <c r="X114" s="82">
        <f t="shared" si="96"/>
        <v>90</v>
      </c>
      <c r="Y114" s="12">
        <f t="shared" si="98"/>
        <v>20</v>
      </c>
      <c r="Z114" s="12">
        <f t="shared" si="98"/>
        <v>345</v>
      </c>
      <c r="AA114" s="12">
        <f>AA136</f>
        <v>345</v>
      </c>
      <c r="AB114" s="12">
        <f t="shared" si="99"/>
        <v>10</v>
      </c>
      <c r="AC114" s="12">
        <f t="shared" si="99"/>
        <v>0</v>
      </c>
      <c r="AD114" s="37"/>
    </row>
    <row r="115" spans="3:30" ht="18.75" customHeight="1">
      <c r="C115" s="167"/>
      <c r="D115" s="8" t="s">
        <v>55</v>
      </c>
      <c r="E115" s="101">
        <v>0</v>
      </c>
      <c r="F115" s="103">
        <f t="shared" si="87"/>
        <v>0</v>
      </c>
      <c r="G115" s="101">
        <v>0</v>
      </c>
      <c r="H115" s="103">
        <f t="shared" si="88"/>
        <v>0</v>
      </c>
      <c r="I115" s="80">
        <v>6</v>
      </c>
      <c r="J115" s="76">
        <f t="shared" si="89"/>
        <v>75</v>
      </c>
      <c r="K115" s="101">
        <v>0</v>
      </c>
      <c r="L115" s="129">
        <f t="shared" si="90"/>
        <v>0</v>
      </c>
      <c r="M115" s="80">
        <v>5</v>
      </c>
      <c r="N115" s="76">
        <f t="shared" si="91"/>
        <v>80</v>
      </c>
      <c r="O115" s="101">
        <v>0</v>
      </c>
      <c r="P115" s="129">
        <f>IF(O115=""," ",IF(O115=0,0,IF(O115&gt;20,5,-5*O115+105)))</f>
        <v>0</v>
      </c>
      <c r="Q115" s="101">
        <v>0</v>
      </c>
      <c r="R115" s="103">
        <f t="shared" si="93"/>
        <v>0</v>
      </c>
      <c r="S115" s="101">
        <v>0</v>
      </c>
      <c r="T115" s="129">
        <f t="shared" si="94"/>
        <v>0</v>
      </c>
      <c r="U115" s="80">
        <v>6</v>
      </c>
      <c r="V115" s="76">
        <f t="shared" si="95"/>
        <v>75</v>
      </c>
      <c r="W115" s="80">
        <v>8</v>
      </c>
      <c r="X115" s="76">
        <f t="shared" si="96"/>
        <v>65</v>
      </c>
      <c r="Y115" s="12">
        <f t="shared" si="98"/>
        <v>20</v>
      </c>
      <c r="Z115" s="12">
        <f t="shared" si="98"/>
        <v>315</v>
      </c>
      <c r="AA115" s="12">
        <f>AA137</f>
        <v>315</v>
      </c>
      <c r="AB115" s="12">
        <f t="shared" si="99"/>
        <v>11</v>
      </c>
      <c r="AC115" s="12">
        <f t="shared" si="99"/>
        <v>0</v>
      </c>
      <c r="AD115" s="37"/>
    </row>
    <row r="116" spans="3:30" ht="18.75" customHeight="1">
      <c r="C116" s="167"/>
      <c r="D116" s="9" t="s">
        <v>56</v>
      </c>
      <c r="E116" s="102">
        <v>0</v>
      </c>
      <c r="F116" s="104">
        <f t="shared" si="87"/>
        <v>0</v>
      </c>
      <c r="G116" s="102">
        <v>0</v>
      </c>
      <c r="H116" s="104">
        <f t="shared" si="88"/>
        <v>0</v>
      </c>
      <c r="I116" s="81">
        <v>10</v>
      </c>
      <c r="J116" s="77">
        <f t="shared" si="89"/>
        <v>55</v>
      </c>
      <c r="K116" s="102">
        <v>0</v>
      </c>
      <c r="L116" s="130">
        <f t="shared" si="90"/>
        <v>0</v>
      </c>
      <c r="M116" s="81">
        <v>8</v>
      </c>
      <c r="N116" s="77">
        <f t="shared" si="91"/>
        <v>65</v>
      </c>
      <c r="O116" s="102">
        <v>7</v>
      </c>
      <c r="P116" s="130">
        <f>IF(O116=""," ",IF(O116=0,0,IF(O116&gt;20,5,-5*O116+105)))</f>
        <v>70</v>
      </c>
      <c r="Q116" s="102">
        <v>0</v>
      </c>
      <c r="R116" s="104">
        <f t="shared" si="93"/>
        <v>0</v>
      </c>
      <c r="S116" s="81">
        <v>7</v>
      </c>
      <c r="T116" s="77">
        <f t="shared" si="94"/>
        <v>70</v>
      </c>
      <c r="U116" s="102">
        <v>0</v>
      </c>
      <c r="V116" s="130">
        <f t="shared" si="95"/>
        <v>0</v>
      </c>
      <c r="W116" s="102">
        <v>0</v>
      </c>
      <c r="X116" s="130">
        <f t="shared" si="96"/>
        <v>0</v>
      </c>
      <c r="Y116" s="12">
        <f t="shared" si="98"/>
        <v>20</v>
      </c>
      <c r="Z116" s="12">
        <f t="shared" si="98"/>
        <v>280</v>
      </c>
      <c r="AA116" s="12">
        <f>AA138</f>
        <v>280</v>
      </c>
      <c r="AB116" s="12">
        <f t="shared" si="99"/>
        <v>12</v>
      </c>
      <c r="AC116" s="12">
        <f t="shared" si="99"/>
        <v>0</v>
      </c>
      <c r="AD116" s="37"/>
    </row>
    <row r="117" spans="3:30" ht="18.75" customHeight="1">
      <c r="C117" s="167"/>
      <c r="D117" s="9" t="s">
        <v>60</v>
      </c>
      <c r="E117" s="102">
        <v>0</v>
      </c>
      <c r="F117" s="104">
        <f t="shared" si="87"/>
        <v>0</v>
      </c>
      <c r="G117" s="102">
        <v>0</v>
      </c>
      <c r="H117" s="104">
        <f t="shared" si="88"/>
        <v>0</v>
      </c>
      <c r="I117" s="81">
        <v>9</v>
      </c>
      <c r="J117" s="77">
        <f t="shared" si="89"/>
        <v>60</v>
      </c>
      <c r="K117" s="102">
        <v>0</v>
      </c>
      <c r="L117" s="130">
        <f t="shared" si="90"/>
        <v>0</v>
      </c>
      <c r="M117" s="81">
        <v>9</v>
      </c>
      <c r="N117" s="77">
        <f t="shared" si="91"/>
        <v>60</v>
      </c>
      <c r="O117" s="102">
        <v>0</v>
      </c>
      <c r="P117" s="130">
        <f>IF(O117=""," ",IF(O117=0,0,IF(O117&gt;20,5,-5*O117+105)))</f>
        <v>0</v>
      </c>
      <c r="Q117" s="102">
        <v>0</v>
      </c>
      <c r="R117" s="104">
        <f t="shared" si="93"/>
        <v>0</v>
      </c>
      <c r="S117" s="81">
        <v>9</v>
      </c>
      <c r="T117" s="77">
        <f t="shared" si="94"/>
        <v>60</v>
      </c>
      <c r="U117" s="102">
        <v>0</v>
      </c>
      <c r="V117" s="130">
        <f t="shared" si="95"/>
        <v>0</v>
      </c>
      <c r="W117" s="102">
        <v>0</v>
      </c>
      <c r="X117" s="130">
        <f t="shared" si="96"/>
        <v>0</v>
      </c>
      <c r="Y117" s="12">
        <f t="shared" si="98"/>
        <v>15</v>
      </c>
      <c r="Z117" s="12">
        <f t="shared" si="98"/>
        <v>195</v>
      </c>
      <c r="AA117" s="12">
        <f>AA139</f>
        <v>195</v>
      </c>
      <c r="AB117" s="12">
        <f t="shared" si="99"/>
        <v>13</v>
      </c>
      <c r="AC117" s="12">
        <f t="shared" si="99"/>
        <v>0</v>
      </c>
      <c r="AD117" s="37"/>
    </row>
    <row r="118" spans="3:30" ht="18.75" customHeight="1">
      <c r="C118" s="167"/>
      <c r="D118" s="8"/>
      <c r="E118" s="80"/>
      <c r="F118" s="76" t="str">
        <f aca="true" t="shared" si="100" ref="F118:F124">IF(E118=""," ",IF(E118=0,0,IF(E118&gt;20,5,-5*E118+105)))</f>
        <v> </v>
      </c>
      <c r="G118" s="80"/>
      <c r="H118" s="76" t="str">
        <f aca="true" t="shared" si="101" ref="H118:H124">IF(G118=""," ",IF(G118=0,0,IF(G118&gt;20,5,-5*G118+105)))</f>
        <v> </v>
      </c>
      <c r="I118" s="80"/>
      <c r="J118" s="76" t="str">
        <f aca="true" t="shared" si="102" ref="J118:J124">IF(I118=""," ",IF(I118=0,0,IF(I118&gt;20,5,-5*I118+105)))</f>
        <v> </v>
      </c>
      <c r="K118" s="80"/>
      <c r="L118" s="76" t="str">
        <f aca="true" t="shared" si="103" ref="L118:L124">IF(K118=""," ",IF(K118=0,0,IF(K118&gt;20,5,-5*K118+105)))</f>
        <v> </v>
      </c>
      <c r="M118" s="80"/>
      <c r="N118" s="76" t="str">
        <f aca="true" t="shared" si="104" ref="N118:N124">IF(M118=""," ",IF(M118=0,0,IF(M118&gt;20,5,-5*M118+105)))</f>
        <v> </v>
      </c>
      <c r="O118" s="80"/>
      <c r="P118" s="76" t="str">
        <f aca="true" t="shared" si="105" ref="P118:P124">IF(O118=""," ",IF(O118=0,0,IF(O118&gt;20,5,-5*O118+105)))</f>
        <v> </v>
      </c>
      <c r="Q118" s="101">
        <v>0</v>
      </c>
      <c r="R118" s="103">
        <f aca="true" t="shared" si="106" ref="R118:R124">IF(Q118=""," ",IF(Q118=0,0,IF(Q118&gt;20,5,-5*Q118+105)))</f>
        <v>0</v>
      </c>
      <c r="S118" s="80"/>
      <c r="T118" s="76" t="str">
        <f aca="true" t="shared" si="107" ref="T118:T124">IF(S118=""," ",IF(S118=0,0,IF(S118&gt;20,5,-5*S118+105)))</f>
        <v> </v>
      </c>
      <c r="U118" s="80"/>
      <c r="V118" s="76" t="str">
        <f aca="true" t="shared" si="108" ref="V118:V124">IF(U118=""," ",IF(U118=0,0,IF(U118&gt;20,5,-5*U118+105)))</f>
        <v> </v>
      </c>
      <c r="W118" s="80"/>
      <c r="X118" s="76" t="str">
        <f aca="true" t="shared" si="109" ref="X118:X124">IF(W118=""," ",IF(W118=0,0,IF(W118&gt;20,5,-5*W118+105)))</f>
        <v> </v>
      </c>
      <c r="Y118" s="12">
        <f aca="true" t="shared" si="110" ref="Y118:AA119">Y140</f>
        <v>0</v>
      </c>
      <c r="Z118" s="12">
        <f t="shared" si="110"/>
        <v>0</v>
      </c>
      <c r="AA118" s="12" t="str">
        <f t="shared" si="110"/>
        <v> </v>
      </c>
      <c r="AB118" s="12" t="str">
        <f t="shared" si="99"/>
        <v> </v>
      </c>
      <c r="AC118" s="12">
        <f t="shared" si="99"/>
        <v>0</v>
      </c>
      <c r="AD118" s="37"/>
    </row>
    <row r="119" spans="3:30" ht="18.75" customHeight="1">
      <c r="C119" s="167"/>
      <c r="D119" s="8"/>
      <c r="E119" s="80"/>
      <c r="F119" s="76" t="str">
        <f t="shared" si="100"/>
        <v> </v>
      </c>
      <c r="G119" s="80"/>
      <c r="H119" s="76" t="str">
        <f t="shared" si="101"/>
        <v> </v>
      </c>
      <c r="I119" s="80"/>
      <c r="J119" s="76" t="str">
        <f t="shared" si="102"/>
        <v> </v>
      </c>
      <c r="K119" s="80"/>
      <c r="L119" s="76" t="str">
        <f t="shared" si="103"/>
        <v> </v>
      </c>
      <c r="M119" s="80"/>
      <c r="N119" s="76" t="str">
        <f t="shared" si="104"/>
        <v> </v>
      </c>
      <c r="O119" s="80"/>
      <c r="P119" s="76" t="str">
        <f t="shared" si="105"/>
        <v> </v>
      </c>
      <c r="Q119" s="80"/>
      <c r="R119" s="76" t="str">
        <f t="shared" si="106"/>
        <v> </v>
      </c>
      <c r="S119" s="80"/>
      <c r="T119" s="76" t="str">
        <f t="shared" si="107"/>
        <v> </v>
      </c>
      <c r="U119" s="80"/>
      <c r="V119" s="76" t="str">
        <f t="shared" si="108"/>
        <v> </v>
      </c>
      <c r="W119" s="80"/>
      <c r="X119" s="76" t="str">
        <f t="shared" si="109"/>
        <v> </v>
      </c>
      <c r="Y119" s="12">
        <f t="shared" si="110"/>
        <v>0</v>
      </c>
      <c r="Z119" s="12">
        <f t="shared" si="110"/>
        <v>0</v>
      </c>
      <c r="AA119" s="12" t="str">
        <f t="shared" si="110"/>
        <v> </v>
      </c>
      <c r="AB119" s="12" t="str">
        <f t="shared" si="99"/>
        <v> </v>
      </c>
      <c r="AC119" s="12">
        <f t="shared" si="99"/>
        <v>0</v>
      </c>
      <c r="AD119" s="37"/>
    </row>
    <row r="120" spans="3:30" ht="18.75" customHeight="1">
      <c r="C120" s="167"/>
      <c r="D120" s="9"/>
      <c r="E120" s="81"/>
      <c r="F120" s="77" t="str">
        <f t="shared" si="100"/>
        <v> </v>
      </c>
      <c r="G120" s="81"/>
      <c r="H120" s="77" t="str">
        <f t="shared" si="101"/>
        <v> </v>
      </c>
      <c r="I120" s="81"/>
      <c r="J120" s="77" t="str">
        <f t="shared" si="102"/>
        <v> </v>
      </c>
      <c r="K120" s="81"/>
      <c r="L120" s="77" t="str">
        <f t="shared" si="103"/>
        <v> </v>
      </c>
      <c r="M120" s="81"/>
      <c r="N120" s="77" t="str">
        <f t="shared" si="104"/>
        <v> </v>
      </c>
      <c r="O120" s="81"/>
      <c r="P120" s="77" t="str">
        <f t="shared" si="105"/>
        <v> </v>
      </c>
      <c r="Q120" s="81"/>
      <c r="R120" s="77" t="str">
        <f t="shared" si="106"/>
        <v> </v>
      </c>
      <c r="S120" s="81"/>
      <c r="T120" s="82" t="str">
        <f t="shared" si="107"/>
        <v> </v>
      </c>
      <c r="U120" s="81"/>
      <c r="V120" s="82" t="str">
        <f t="shared" si="108"/>
        <v> </v>
      </c>
      <c r="W120" s="81"/>
      <c r="X120" s="82" t="str">
        <f t="shared" si="109"/>
        <v> </v>
      </c>
      <c r="Y120" s="12">
        <f aca="true" t="shared" si="111" ref="Y120:AC124">Y142</f>
        <v>0</v>
      </c>
      <c r="Z120" s="12">
        <f t="shared" si="111"/>
        <v>0</v>
      </c>
      <c r="AA120" s="12" t="str">
        <f t="shared" si="111"/>
        <v> </v>
      </c>
      <c r="AB120" s="12" t="str">
        <f t="shared" si="111"/>
        <v> </v>
      </c>
      <c r="AC120" s="12">
        <f t="shared" si="111"/>
        <v>0</v>
      </c>
      <c r="AD120" s="37"/>
    </row>
    <row r="121" spans="3:30" ht="18.75" customHeight="1">
      <c r="C121" s="167"/>
      <c r="D121" s="8"/>
      <c r="E121" s="80"/>
      <c r="F121" s="76" t="str">
        <f t="shared" si="100"/>
        <v> </v>
      </c>
      <c r="G121" s="80"/>
      <c r="H121" s="76" t="str">
        <f t="shared" si="101"/>
        <v> </v>
      </c>
      <c r="I121" s="80"/>
      <c r="J121" s="76" t="str">
        <f t="shared" si="102"/>
        <v> </v>
      </c>
      <c r="K121" s="80"/>
      <c r="L121" s="76" t="str">
        <f t="shared" si="103"/>
        <v> </v>
      </c>
      <c r="M121" s="80"/>
      <c r="N121" s="76" t="str">
        <f t="shared" si="104"/>
        <v> </v>
      </c>
      <c r="O121" s="80"/>
      <c r="P121" s="76" t="str">
        <f t="shared" si="105"/>
        <v> </v>
      </c>
      <c r="Q121" s="80"/>
      <c r="R121" s="76" t="str">
        <f t="shared" si="106"/>
        <v> </v>
      </c>
      <c r="S121" s="80"/>
      <c r="T121" s="76" t="str">
        <f t="shared" si="107"/>
        <v> </v>
      </c>
      <c r="U121" s="80"/>
      <c r="V121" s="76" t="str">
        <f t="shared" si="108"/>
        <v> </v>
      </c>
      <c r="W121" s="80"/>
      <c r="X121" s="76" t="str">
        <f t="shared" si="109"/>
        <v> </v>
      </c>
      <c r="Y121" s="12">
        <f t="shared" si="111"/>
        <v>0</v>
      </c>
      <c r="Z121" s="12">
        <f t="shared" si="111"/>
        <v>0</v>
      </c>
      <c r="AA121" s="12" t="str">
        <f t="shared" si="111"/>
        <v> </v>
      </c>
      <c r="AB121" s="12" t="str">
        <f t="shared" si="111"/>
        <v> </v>
      </c>
      <c r="AC121" s="12">
        <f t="shared" si="111"/>
        <v>0</v>
      </c>
      <c r="AD121" s="37"/>
    </row>
    <row r="122" spans="3:30" ht="18.75" customHeight="1">
      <c r="C122" s="167"/>
      <c r="D122" s="9"/>
      <c r="E122" s="81"/>
      <c r="F122" s="77" t="str">
        <f t="shared" si="100"/>
        <v> </v>
      </c>
      <c r="G122" s="81"/>
      <c r="H122" s="77" t="str">
        <f t="shared" si="101"/>
        <v> </v>
      </c>
      <c r="I122" s="81"/>
      <c r="J122" s="77" t="str">
        <f t="shared" si="102"/>
        <v> </v>
      </c>
      <c r="K122" s="81"/>
      <c r="L122" s="77" t="str">
        <f t="shared" si="103"/>
        <v> </v>
      </c>
      <c r="M122" s="81"/>
      <c r="N122" s="77" t="str">
        <f t="shared" si="104"/>
        <v> </v>
      </c>
      <c r="O122" s="81"/>
      <c r="P122" s="77" t="str">
        <f t="shared" si="105"/>
        <v> </v>
      </c>
      <c r="Q122" s="81"/>
      <c r="R122" s="77" t="str">
        <f t="shared" si="106"/>
        <v> </v>
      </c>
      <c r="S122" s="81"/>
      <c r="T122" s="77" t="str">
        <f t="shared" si="107"/>
        <v> </v>
      </c>
      <c r="U122" s="81"/>
      <c r="V122" s="77" t="str">
        <f t="shared" si="108"/>
        <v> </v>
      </c>
      <c r="W122" s="81"/>
      <c r="X122" s="77" t="str">
        <f t="shared" si="109"/>
        <v> </v>
      </c>
      <c r="Y122" s="12">
        <f t="shared" si="111"/>
        <v>0</v>
      </c>
      <c r="Z122" s="12">
        <f t="shared" si="111"/>
        <v>0</v>
      </c>
      <c r="AA122" s="12" t="str">
        <f t="shared" si="111"/>
        <v> </v>
      </c>
      <c r="AB122" s="12" t="str">
        <f t="shared" si="111"/>
        <v> </v>
      </c>
      <c r="AC122" s="12">
        <f t="shared" si="111"/>
        <v>0</v>
      </c>
      <c r="AD122" s="37"/>
    </row>
    <row r="123" spans="3:30" ht="18.75" customHeight="1">
      <c r="C123" s="36"/>
      <c r="D123" s="9"/>
      <c r="E123" s="81"/>
      <c r="F123" s="77" t="str">
        <f t="shared" si="100"/>
        <v> </v>
      </c>
      <c r="G123" s="81"/>
      <c r="H123" s="77" t="str">
        <f t="shared" si="101"/>
        <v> </v>
      </c>
      <c r="I123" s="81"/>
      <c r="J123" s="77" t="str">
        <f t="shared" si="102"/>
        <v> </v>
      </c>
      <c r="K123" s="81"/>
      <c r="L123" s="77" t="str">
        <f t="shared" si="103"/>
        <v> </v>
      </c>
      <c r="M123" s="81"/>
      <c r="N123" s="77" t="str">
        <f t="shared" si="104"/>
        <v> </v>
      </c>
      <c r="O123" s="81"/>
      <c r="P123" s="77" t="str">
        <f t="shared" si="105"/>
        <v> </v>
      </c>
      <c r="Q123" s="81"/>
      <c r="R123" s="77" t="str">
        <f t="shared" si="106"/>
        <v> </v>
      </c>
      <c r="S123" s="81"/>
      <c r="T123" s="77" t="str">
        <f t="shared" si="107"/>
        <v> </v>
      </c>
      <c r="U123" s="81"/>
      <c r="V123" s="77" t="str">
        <f t="shared" si="108"/>
        <v> </v>
      </c>
      <c r="W123" s="81"/>
      <c r="X123" s="77" t="str">
        <f t="shared" si="109"/>
        <v> </v>
      </c>
      <c r="Y123" s="12">
        <f t="shared" si="111"/>
        <v>0</v>
      </c>
      <c r="Z123" s="12">
        <f t="shared" si="111"/>
        <v>0</v>
      </c>
      <c r="AA123" s="12" t="str">
        <f t="shared" si="111"/>
        <v> </v>
      </c>
      <c r="AB123" s="12" t="str">
        <f t="shared" si="111"/>
        <v> </v>
      </c>
      <c r="AC123" s="12">
        <f t="shared" si="111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100"/>
        <v> </v>
      </c>
      <c r="G124" s="83"/>
      <c r="H124" s="78" t="str">
        <f t="shared" si="101"/>
        <v> </v>
      </c>
      <c r="I124" s="83"/>
      <c r="J124" s="78" t="str">
        <f t="shared" si="102"/>
        <v> </v>
      </c>
      <c r="K124" s="83"/>
      <c r="L124" s="78" t="str">
        <f t="shared" si="103"/>
        <v> </v>
      </c>
      <c r="M124" s="83"/>
      <c r="N124" s="78" t="str">
        <f t="shared" si="104"/>
        <v> </v>
      </c>
      <c r="O124" s="83"/>
      <c r="P124" s="78" t="str">
        <f t="shared" si="105"/>
        <v> </v>
      </c>
      <c r="Q124" s="83"/>
      <c r="R124" s="78" t="str">
        <f t="shared" si="106"/>
        <v> </v>
      </c>
      <c r="S124" s="83"/>
      <c r="T124" s="78" t="str">
        <f t="shared" si="107"/>
        <v> </v>
      </c>
      <c r="U124" s="83"/>
      <c r="V124" s="78" t="str">
        <f t="shared" si="108"/>
        <v> </v>
      </c>
      <c r="W124" s="83"/>
      <c r="X124" s="78" t="str">
        <f t="shared" si="109"/>
        <v> </v>
      </c>
      <c r="Y124" s="13">
        <f t="shared" si="111"/>
        <v>0</v>
      </c>
      <c r="Z124" s="13">
        <f t="shared" si="111"/>
        <v>0</v>
      </c>
      <c r="AA124" s="13" t="str">
        <f t="shared" si="111"/>
        <v> </v>
      </c>
      <c r="AB124" s="13" t="str">
        <f t="shared" si="111"/>
        <v> </v>
      </c>
      <c r="AC124" s="13">
        <f t="shared" si="111"/>
        <v>0</v>
      </c>
      <c r="AD124" s="37"/>
    </row>
    <row r="125" ht="15" hidden="1"/>
    <row r="126" ht="15" hidden="1"/>
    <row r="127" spans="4:30" ht="15" hidden="1">
      <c r="D127" s="14" t="str">
        <f aca="true" t="shared" si="112" ref="D127:D132">D105</f>
        <v>Jonathan Reimels</v>
      </c>
      <c r="E127" s="15"/>
      <c r="F127" s="16">
        <f aca="true" t="shared" si="113" ref="F127:F146">F105</f>
        <v>0</v>
      </c>
      <c r="G127" s="15"/>
      <c r="H127" s="16">
        <f aca="true" t="shared" si="114" ref="H127:H146">H105</f>
        <v>100</v>
      </c>
      <c r="I127" s="15"/>
      <c r="J127" s="16">
        <f aca="true" t="shared" si="115" ref="J127:J146">J105</f>
        <v>80</v>
      </c>
      <c r="K127" s="15"/>
      <c r="L127" s="16">
        <f aca="true" t="shared" si="116" ref="L127:L146">L105</f>
        <v>100</v>
      </c>
      <c r="M127" s="15"/>
      <c r="N127" s="16">
        <f aca="true" t="shared" si="117" ref="N127:N146">N105</f>
        <v>100</v>
      </c>
      <c r="O127" s="15"/>
      <c r="P127" s="16">
        <f aca="true" t="shared" si="118" ref="P127:P146">P105</f>
        <v>100</v>
      </c>
      <c r="Q127" s="15"/>
      <c r="R127" s="16">
        <f aca="true" t="shared" si="119" ref="R127:R146">R105</f>
        <v>100</v>
      </c>
      <c r="S127" s="17"/>
      <c r="T127" s="18">
        <f aca="true" t="shared" si="120" ref="T127:T146">T105</f>
        <v>100</v>
      </c>
      <c r="U127" s="17"/>
      <c r="V127" s="18">
        <f aca="true" t="shared" si="121" ref="V127:X146">V105</f>
        <v>95</v>
      </c>
      <c r="W127" s="17"/>
      <c r="X127" s="18">
        <f t="shared" si="121"/>
        <v>85</v>
      </c>
      <c r="Y127" s="19">
        <f aca="true" t="shared" si="122" ref="Y127:Y134">COUNTIF(E127:X127,"&gt;0")*5</f>
        <v>45</v>
      </c>
      <c r="Z127" s="19">
        <f aca="true" t="shared" si="123" ref="Z127:Z134">SUM(E127:Y127)</f>
        <v>905</v>
      </c>
      <c r="AA127" s="19">
        <f aca="true" t="shared" si="124" ref="AA127:AA146">IF(AD127&lt;23," ",SUM(E127:X127)-SMALL(E127:X127,1)-SMALL(E127:X127,2)-SMALL(E127:X127,3)+Y127)</f>
        <v>740</v>
      </c>
      <c r="AB127" s="19">
        <f>IF(AA127=" "," ",RANK(AA127,$AA$127:$AA$146))</f>
        <v>1</v>
      </c>
      <c r="AC127" s="19">
        <f aca="true" t="shared" si="125" ref="AC127:AC134">COUNTIF(E127:X127,100)</f>
        <v>6</v>
      </c>
      <c r="AD127" s="19">
        <f>COUNTIF(E127:X127,"&gt;=0")*5</f>
        <v>50</v>
      </c>
    </row>
    <row r="128" spans="4:30" ht="15" hidden="1">
      <c r="D128" s="20" t="str">
        <f t="shared" si="112"/>
        <v>John Pileggi</v>
      </c>
      <c r="E128" s="21"/>
      <c r="F128" s="22">
        <f t="shared" si="113"/>
        <v>0</v>
      </c>
      <c r="G128" s="21"/>
      <c r="H128" s="22">
        <f t="shared" si="114"/>
        <v>85</v>
      </c>
      <c r="I128" s="21"/>
      <c r="J128" s="22">
        <f t="shared" si="115"/>
        <v>100</v>
      </c>
      <c r="K128" s="21"/>
      <c r="L128" s="22">
        <f t="shared" si="116"/>
        <v>0</v>
      </c>
      <c r="M128" s="21"/>
      <c r="N128" s="22">
        <f t="shared" si="117"/>
        <v>90</v>
      </c>
      <c r="O128" s="21"/>
      <c r="P128" s="22">
        <f t="shared" si="118"/>
        <v>85</v>
      </c>
      <c r="Q128" s="21"/>
      <c r="R128" s="22">
        <f t="shared" si="119"/>
        <v>95</v>
      </c>
      <c r="S128" s="23"/>
      <c r="T128" s="24">
        <f t="shared" si="120"/>
        <v>95</v>
      </c>
      <c r="U128" s="23"/>
      <c r="V128" s="24">
        <f t="shared" si="121"/>
        <v>100</v>
      </c>
      <c r="W128" s="23"/>
      <c r="X128" s="24">
        <f t="shared" si="121"/>
        <v>100</v>
      </c>
      <c r="Y128" s="25">
        <f t="shared" si="122"/>
        <v>40</v>
      </c>
      <c r="Z128" s="25">
        <f t="shared" si="123"/>
        <v>790</v>
      </c>
      <c r="AA128" s="25">
        <f t="shared" si="124"/>
        <v>705</v>
      </c>
      <c r="AB128" s="25">
        <f aca="true" t="shared" si="126" ref="AB128:AB146">IF(AA128=" "," ",RANK(AA128,$AA$127:$AA$146))</f>
        <v>2</v>
      </c>
      <c r="AC128" s="25">
        <f t="shared" si="125"/>
        <v>3</v>
      </c>
      <c r="AD128" s="25">
        <f aca="true" t="shared" si="127" ref="AD128:AD146">COUNTIF(E128:X128,"&gt;=0")*5</f>
        <v>50</v>
      </c>
    </row>
    <row r="129" spans="4:30" ht="15" hidden="1">
      <c r="D129" s="20" t="str">
        <f t="shared" si="112"/>
        <v>John Reimels</v>
      </c>
      <c r="E129" s="21"/>
      <c r="F129" s="22">
        <f t="shared" si="113"/>
        <v>100</v>
      </c>
      <c r="G129" s="21"/>
      <c r="H129" s="22">
        <f t="shared" si="114"/>
        <v>95</v>
      </c>
      <c r="I129" s="21"/>
      <c r="J129" s="22">
        <f t="shared" si="115"/>
        <v>90</v>
      </c>
      <c r="K129" s="21"/>
      <c r="L129" s="22">
        <f t="shared" si="116"/>
        <v>95</v>
      </c>
      <c r="M129" s="21"/>
      <c r="N129" s="22">
        <f t="shared" si="117"/>
        <v>85</v>
      </c>
      <c r="O129" s="21"/>
      <c r="P129" s="22">
        <f t="shared" si="118"/>
        <v>90</v>
      </c>
      <c r="Q129" s="21"/>
      <c r="R129" s="22">
        <f t="shared" si="119"/>
        <v>85</v>
      </c>
      <c r="S129" s="23"/>
      <c r="T129" s="24">
        <f t="shared" si="120"/>
        <v>90</v>
      </c>
      <c r="U129" s="23"/>
      <c r="V129" s="24">
        <f t="shared" si="121"/>
        <v>85</v>
      </c>
      <c r="W129" s="23"/>
      <c r="X129" s="24">
        <f t="shared" si="121"/>
        <v>80</v>
      </c>
      <c r="Y129" s="25">
        <f t="shared" si="122"/>
        <v>50</v>
      </c>
      <c r="Z129" s="26">
        <f t="shared" si="123"/>
        <v>945</v>
      </c>
      <c r="AA129" s="26">
        <f t="shared" si="124"/>
        <v>695</v>
      </c>
      <c r="AB129" s="25">
        <f t="shared" si="126"/>
        <v>3</v>
      </c>
      <c r="AC129" s="26">
        <f t="shared" si="125"/>
        <v>1</v>
      </c>
      <c r="AD129" s="25">
        <f t="shared" si="127"/>
        <v>50</v>
      </c>
    </row>
    <row r="130" spans="4:30" ht="15" hidden="1">
      <c r="D130" s="20" t="str">
        <f t="shared" si="112"/>
        <v>Paul Ryer</v>
      </c>
      <c r="E130" s="21"/>
      <c r="F130" s="22">
        <f t="shared" si="113"/>
        <v>85</v>
      </c>
      <c r="G130" s="21"/>
      <c r="H130" s="22">
        <f t="shared" si="114"/>
        <v>90</v>
      </c>
      <c r="I130" s="21"/>
      <c r="J130" s="22">
        <f t="shared" si="115"/>
        <v>85</v>
      </c>
      <c r="K130" s="21"/>
      <c r="L130" s="22">
        <f t="shared" si="116"/>
        <v>80</v>
      </c>
      <c r="M130" s="21"/>
      <c r="N130" s="22">
        <f t="shared" si="117"/>
        <v>75</v>
      </c>
      <c r="O130" s="21"/>
      <c r="P130" s="22">
        <f t="shared" si="118"/>
        <v>95</v>
      </c>
      <c r="Q130" s="21"/>
      <c r="R130" s="22">
        <f t="shared" si="119"/>
        <v>80</v>
      </c>
      <c r="S130" s="23"/>
      <c r="T130" s="24">
        <f t="shared" si="120"/>
        <v>75</v>
      </c>
      <c r="U130" s="23"/>
      <c r="V130" s="24">
        <f t="shared" si="121"/>
        <v>90</v>
      </c>
      <c r="W130" s="23"/>
      <c r="X130" s="24">
        <f t="shared" si="121"/>
        <v>95</v>
      </c>
      <c r="Y130" s="25">
        <f t="shared" si="122"/>
        <v>50</v>
      </c>
      <c r="Z130" s="26">
        <f t="shared" si="123"/>
        <v>900</v>
      </c>
      <c r="AA130" s="26">
        <f t="shared" si="124"/>
        <v>670</v>
      </c>
      <c r="AB130" s="25">
        <f t="shared" si="126"/>
        <v>4</v>
      </c>
      <c r="AC130" s="26">
        <f t="shared" si="125"/>
        <v>0</v>
      </c>
      <c r="AD130" s="25">
        <f t="shared" si="127"/>
        <v>50</v>
      </c>
    </row>
    <row r="131" spans="4:30" ht="15" hidden="1">
      <c r="D131" s="20" t="str">
        <f t="shared" si="112"/>
        <v>Rob Hayes</v>
      </c>
      <c r="E131" s="21"/>
      <c r="F131" s="22">
        <f t="shared" si="113"/>
        <v>75</v>
      </c>
      <c r="G131" s="21"/>
      <c r="H131" s="22">
        <f t="shared" si="114"/>
        <v>70</v>
      </c>
      <c r="I131" s="21"/>
      <c r="J131" s="22">
        <f t="shared" si="115"/>
        <v>95</v>
      </c>
      <c r="K131" s="21"/>
      <c r="L131" s="22">
        <f t="shared" si="116"/>
        <v>90</v>
      </c>
      <c r="M131" s="21"/>
      <c r="N131" s="22">
        <f t="shared" si="117"/>
        <v>95</v>
      </c>
      <c r="O131" s="21"/>
      <c r="P131" s="22">
        <f t="shared" si="118"/>
        <v>75</v>
      </c>
      <c r="Q131" s="21"/>
      <c r="R131" s="22">
        <f t="shared" si="119"/>
        <v>90</v>
      </c>
      <c r="S131" s="23"/>
      <c r="T131" s="24">
        <f t="shared" si="120"/>
        <v>0</v>
      </c>
      <c r="U131" s="23"/>
      <c r="V131" s="24">
        <f t="shared" si="121"/>
        <v>0</v>
      </c>
      <c r="W131" s="23"/>
      <c r="X131" s="24">
        <f t="shared" si="121"/>
        <v>0</v>
      </c>
      <c r="Y131" s="25">
        <f t="shared" si="122"/>
        <v>35</v>
      </c>
      <c r="Z131" s="26">
        <f t="shared" si="123"/>
        <v>625</v>
      </c>
      <c r="AA131" s="26">
        <f t="shared" si="124"/>
        <v>625</v>
      </c>
      <c r="AB131" s="25">
        <f t="shared" si="126"/>
        <v>5</v>
      </c>
      <c r="AC131" s="26">
        <f t="shared" si="125"/>
        <v>0</v>
      </c>
      <c r="AD131" s="25">
        <f t="shared" si="127"/>
        <v>50</v>
      </c>
    </row>
    <row r="132" spans="4:30" ht="15" hidden="1">
      <c r="D132" s="20" t="str">
        <f t="shared" si="112"/>
        <v>Dave Muse</v>
      </c>
      <c r="E132" s="21"/>
      <c r="F132" s="22">
        <f t="shared" si="113"/>
        <v>80</v>
      </c>
      <c r="G132" s="21"/>
      <c r="H132" s="22">
        <f t="shared" si="114"/>
        <v>60</v>
      </c>
      <c r="I132" s="21"/>
      <c r="J132" s="22">
        <f t="shared" si="115"/>
        <v>70</v>
      </c>
      <c r="K132" s="21"/>
      <c r="L132" s="22">
        <f t="shared" si="116"/>
        <v>75</v>
      </c>
      <c r="M132" s="21"/>
      <c r="N132" s="22">
        <f t="shared" si="117"/>
        <v>0</v>
      </c>
      <c r="O132" s="21"/>
      <c r="P132" s="22">
        <f t="shared" si="118"/>
        <v>80</v>
      </c>
      <c r="Q132" s="21"/>
      <c r="R132" s="22">
        <f t="shared" si="119"/>
        <v>65</v>
      </c>
      <c r="S132" s="23"/>
      <c r="T132" s="24">
        <f t="shared" si="120"/>
        <v>70</v>
      </c>
      <c r="U132" s="23"/>
      <c r="V132" s="24">
        <f t="shared" si="121"/>
        <v>85</v>
      </c>
      <c r="W132" s="23"/>
      <c r="X132" s="24">
        <f t="shared" si="121"/>
        <v>60</v>
      </c>
      <c r="Y132" s="25">
        <f t="shared" si="122"/>
        <v>45</v>
      </c>
      <c r="Z132" s="26">
        <f t="shared" si="123"/>
        <v>690</v>
      </c>
      <c r="AA132" s="26">
        <f t="shared" si="124"/>
        <v>570</v>
      </c>
      <c r="AB132" s="25">
        <f t="shared" si="126"/>
        <v>6</v>
      </c>
      <c r="AC132" s="26">
        <f t="shared" si="125"/>
        <v>0</v>
      </c>
      <c r="AD132" s="25">
        <f t="shared" si="127"/>
        <v>50</v>
      </c>
    </row>
    <row r="133" spans="4:30" ht="15" hidden="1">
      <c r="D133" s="20" t="str">
        <f aca="true" t="shared" si="128" ref="D133:D145">D109</f>
        <v>Rob Hayes</v>
      </c>
      <c r="E133" s="21"/>
      <c r="F133" s="22">
        <f t="shared" si="113"/>
        <v>90</v>
      </c>
      <c r="G133" s="21"/>
      <c r="H133" s="22">
        <f t="shared" si="114"/>
        <v>75</v>
      </c>
      <c r="I133" s="21"/>
      <c r="J133" s="22">
        <f t="shared" si="115"/>
        <v>65</v>
      </c>
      <c r="K133" s="21"/>
      <c r="L133" s="22">
        <f t="shared" si="116"/>
        <v>0</v>
      </c>
      <c r="M133" s="21"/>
      <c r="N133" s="22">
        <f t="shared" si="117"/>
        <v>70</v>
      </c>
      <c r="O133" s="21"/>
      <c r="P133" s="22">
        <f t="shared" si="118"/>
        <v>60</v>
      </c>
      <c r="Q133" s="21"/>
      <c r="R133" s="22">
        <f t="shared" si="119"/>
        <v>0</v>
      </c>
      <c r="S133" s="23"/>
      <c r="T133" s="24">
        <f t="shared" si="120"/>
        <v>80</v>
      </c>
      <c r="U133" s="23"/>
      <c r="V133" s="24">
        <f t="shared" si="121"/>
        <v>0</v>
      </c>
      <c r="W133" s="23"/>
      <c r="X133" s="24">
        <f t="shared" si="121"/>
        <v>55</v>
      </c>
      <c r="Y133" s="25">
        <f t="shared" si="122"/>
        <v>35</v>
      </c>
      <c r="Z133" s="26">
        <f t="shared" si="123"/>
        <v>530</v>
      </c>
      <c r="AA133" s="26">
        <f t="shared" si="124"/>
        <v>530</v>
      </c>
      <c r="AB133" s="25">
        <f t="shared" si="126"/>
        <v>7</v>
      </c>
      <c r="AC133" s="26">
        <f t="shared" si="125"/>
        <v>0</v>
      </c>
      <c r="AD133" s="25">
        <f t="shared" si="127"/>
        <v>50</v>
      </c>
    </row>
    <row r="134" spans="4:30" ht="15" hidden="1">
      <c r="D134" s="20" t="str">
        <f t="shared" si="128"/>
        <v>Dave Muse</v>
      </c>
      <c r="E134" s="21"/>
      <c r="F134" s="22">
        <f t="shared" si="113"/>
        <v>70</v>
      </c>
      <c r="G134" s="21"/>
      <c r="H134" s="22">
        <f t="shared" si="114"/>
        <v>65</v>
      </c>
      <c r="I134" s="21"/>
      <c r="J134" s="22">
        <f t="shared" si="115"/>
        <v>0</v>
      </c>
      <c r="K134" s="21"/>
      <c r="L134" s="22">
        <f t="shared" si="116"/>
        <v>0</v>
      </c>
      <c r="M134" s="21"/>
      <c r="N134" s="22">
        <f t="shared" si="117"/>
        <v>0</v>
      </c>
      <c r="O134" s="21"/>
      <c r="P134" s="22">
        <f t="shared" si="118"/>
        <v>65</v>
      </c>
      <c r="Q134" s="21"/>
      <c r="R134" s="22">
        <f t="shared" si="119"/>
        <v>60</v>
      </c>
      <c r="S134" s="23"/>
      <c r="T134" s="24">
        <f t="shared" si="120"/>
        <v>85</v>
      </c>
      <c r="U134" s="23"/>
      <c r="V134" s="24">
        <f t="shared" si="121"/>
        <v>70</v>
      </c>
      <c r="W134" s="23"/>
      <c r="X134" s="24">
        <f t="shared" si="121"/>
        <v>70</v>
      </c>
      <c r="Y134" s="25">
        <f t="shared" si="122"/>
        <v>35</v>
      </c>
      <c r="Z134" s="26">
        <f t="shared" si="123"/>
        <v>520</v>
      </c>
      <c r="AA134" s="26">
        <f t="shared" si="124"/>
        <v>520</v>
      </c>
      <c r="AB134" s="25">
        <f t="shared" si="126"/>
        <v>8</v>
      </c>
      <c r="AC134" s="26">
        <f t="shared" si="125"/>
        <v>0</v>
      </c>
      <c r="AD134" s="25">
        <f t="shared" si="127"/>
        <v>50</v>
      </c>
    </row>
    <row r="135" spans="4:30" ht="15" hidden="1">
      <c r="D135" s="20" t="str">
        <f t="shared" si="128"/>
        <v>Vince Tamburo</v>
      </c>
      <c r="E135" s="21"/>
      <c r="F135" s="22">
        <f t="shared" si="113"/>
        <v>0</v>
      </c>
      <c r="G135" s="21"/>
      <c r="H135" s="22">
        <f t="shared" si="114"/>
        <v>80</v>
      </c>
      <c r="I135" s="21"/>
      <c r="J135" s="22">
        <f t="shared" si="115"/>
        <v>50</v>
      </c>
      <c r="K135" s="21"/>
      <c r="L135" s="22">
        <f t="shared" si="116"/>
        <v>85</v>
      </c>
      <c r="M135" s="21"/>
      <c r="N135" s="22">
        <f t="shared" si="117"/>
        <v>0</v>
      </c>
      <c r="O135" s="21"/>
      <c r="P135" s="22">
        <f t="shared" si="118"/>
        <v>0.01</v>
      </c>
      <c r="Q135" s="21"/>
      <c r="R135" s="22">
        <f t="shared" si="119"/>
        <v>75</v>
      </c>
      <c r="S135" s="23"/>
      <c r="T135" s="24">
        <f t="shared" si="120"/>
        <v>0</v>
      </c>
      <c r="U135" s="23"/>
      <c r="V135" s="24">
        <f t="shared" si="121"/>
        <v>0</v>
      </c>
      <c r="W135" s="23"/>
      <c r="X135" s="24">
        <f t="shared" si="121"/>
        <v>75</v>
      </c>
      <c r="Y135" s="25">
        <f aca="true" t="shared" si="129" ref="Y135:Y146">COUNTIF(E135:X135,"&gt;0")*5</f>
        <v>30</v>
      </c>
      <c r="Z135" s="26">
        <f aca="true" t="shared" si="130" ref="Z135:Z146">SUM(E135:Y135)</f>
        <v>395.01</v>
      </c>
      <c r="AA135" s="26">
        <f t="shared" si="124"/>
        <v>395.01</v>
      </c>
      <c r="AB135" s="25">
        <f t="shared" si="126"/>
        <v>9</v>
      </c>
      <c r="AC135" s="26">
        <f aca="true" t="shared" si="131" ref="AC135:AC146">COUNTIF(E135:X135,100)</f>
        <v>0</v>
      </c>
      <c r="AD135" s="25">
        <f t="shared" si="127"/>
        <v>50</v>
      </c>
    </row>
    <row r="136" spans="4:30" ht="15" hidden="1">
      <c r="D136" s="20" t="str">
        <f t="shared" si="128"/>
        <v>Tom Gray</v>
      </c>
      <c r="E136" s="21"/>
      <c r="F136" s="22">
        <f t="shared" si="113"/>
        <v>95</v>
      </c>
      <c r="G136" s="21"/>
      <c r="H136" s="22">
        <f t="shared" si="114"/>
        <v>0</v>
      </c>
      <c r="I136" s="21"/>
      <c r="J136" s="22">
        <f t="shared" si="115"/>
        <v>0</v>
      </c>
      <c r="K136" s="21"/>
      <c r="L136" s="22">
        <f t="shared" si="116"/>
        <v>0</v>
      </c>
      <c r="M136" s="21"/>
      <c r="N136" s="22">
        <f t="shared" si="117"/>
        <v>0</v>
      </c>
      <c r="O136" s="21"/>
      <c r="P136" s="22">
        <f t="shared" si="118"/>
        <v>70</v>
      </c>
      <c r="Q136" s="21"/>
      <c r="R136" s="22">
        <f t="shared" si="119"/>
        <v>70</v>
      </c>
      <c r="S136" s="23"/>
      <c r="T136" s="24">
        <f t="shared" si="120"/>
        <v>0</v>
      </c>
      <c r="U136" s="23"/>
      <c r="V136" s="24">
        <f t="shared" si="121"/>
        <v>0</v>
      </c>
      <c r="W136" s="23"/>
      <c r="X136" s="24">
        <f t="shared" si="121"/>
        <v>90</v>
      </c>
      <c r="Y136" s="25">
        <f t="shared" si="129"/>
        <v>20</v>
      </c>
      <c r="Z136" s="26">
        <f t="shared" si="130"/>
        <v>345</v>
      </c>
      <c r="AA136" s="26">
        <f t="shared" si="124"/>
        <v>345</v>
      </c>
      <c r="AB136" s="25">
        <f t="shared" si="126"/>
        <v>10</v>
      </c>
      <c r="AC136" s="26">
        <f t="shared" si="131"/>
        <v>0</v>
      </c>
      <c r="AD136" s="25">
        <f t="shared" si="127"/>
        <v>50</v>
      </c>
    </row>
    <row r="137" spans="4:30" ht="15" hidden="1">
      <c r="D137" s="20" t="str">
        <f t="shared" si="128"/>
        <v>John Stezelecki</v>
      </c>
      <c r="E137" s="21"/>
      <c r="F137" s="22">
        <f t="shared" si="113"/>
        <v>0</v>
      </c>
      <c r="G137" s="21"/>
      <c r="H137" s="22">
        <f t="shared" si="114"/>
        <v>0</v>
      </c>
      <c r="I137" s="21"/>
      <c r="J137" s="22">
        <f t="shared" si="115"/>
        <v>75</v>
      </c>
      <c r="K137" s="21"/>
      <c r="L137" s="22">
        <f t="shared" si="116"/>
        <v>0</v>
      </c>
      <c r="M137" s="21"/>
      <c r="N137" s="22">
        <f t="shared" si="117"/>
        <v>80</v>
      </c>
      <c r="O137" s="21"/>
      <c r="P137" s="22">
        <f t="shared" si="118"/>
        <v>0</v>
      </c>
      <c r="Q137" s="21"/>
      <c r="R137" s="22">
        <f t="shared" si="119"/>
        <v>0</v>
      </c>
      <c r="S137" s="23"/>
      <c r="T137" s="24">
        <f t="shared" si="120"/>
        <v>0</v>
      </c>
      <c r="U137" s="23"/>
      <c r="V137" s="24">
        <f t="shared" si="121"/>
        <v>75</v>
      </c>
      <c r="W137" s="23"/>
      <c r="X137" s="24">
        <f t="shared" si="121"/>
        <v>65</v>
      </c>
      <c r="Y137" s="25">
        <f t="shared" si="129"/>
        <v>20</v>
      </c>
      <c r="Z137" s="26">
        <f t="shared" si="130"/>
        <v>315</v>
      </c>
      <c r="AA137" s="26">
        <f t="shared" si="124"/>
        <v>315</v>
      </c>
      <c r="AB137" s="25">
        <f t="shared" si="126"/>
        <v>11</v>
      </c>
      <c r="AC137" s="26">
        <f t="shared" si="131"/>
        <v>0</v>
      </c>
      <c r="AD137" s="25">
        <f t="shared" si="127"/>
        <v>50</v>
      </c>
    </row>
    <row r="138" spans="4:30" ht="15" hidden="1">
      <c r="D138" s="20" t="str">
        <f t="shared" si="128"/>
        <v>Erik Eckhardt</v>
      </c>
      <c r="E138" s="21"/>
      <c r="F138" s="22">
        <f t="shared" si="113"/>
        <v>0</v>
      </c>
      <c r="G138" s="21"/>
      <c r="H138" s="22">
        <f t="shared" si="114"/>
        <v>0</v>
      </c>
      <c r="I138" s="21"/>
      <c r="J138" s="22">
        <f t="shared" si="115"/>
        <v>55</v>
      </c>
      <c r="K138" s="21"/>
      <c r="L138" s="22">
        <f t="shared" si="116"/>
        <v>0</v>
      </c>
      <c r="M138" s="21"/>
      <c r="N138" s="22">
        <f t="shared" si="117"/>
        <v>65</v>
      </c>
      <c r="O138" s="21"/>
      <c r="P138" s="22">
        <f t="shared" si="118"/>
        <v>70</v>
      </c>
      <c r="Q138" s="21"/>
      <c r="R138" s="22">
        <f t="shared" si="119"/>
        <v>0</v>
      </c>
      <c r="S138" s="23"/>
      <c r="T138" s="24">
        <f t="shared" si="120"/>
        <v>70</v>
      </c>
      <c r="U138" s="23"/>
      <c r="V138" s="24">
        <f t="shared" si="121"/>
        <v>0</v>
      </c>
      <c r="W138" s="23"/>
      <c r="X138" s="24">
        <f t="shared" si="121"/>
        <v>0</v>
      </c>
      <c r="Y138" s="25">
        <f t="shared" si="129"/>
        <v>20</v>
      </c>
      <c r="Z138" s="26">
        <f t="shared" si="130"/>
        <v>280</v>
      </c>
      <c r="AA138" s="26">
        <f t="shared" si="124"/>
        <v>280</v>
      </c>
      <c r="AB138" s="25">
        <f t="shared" si="126"/>
        <v>12</v>
      </c>
      <c r="AC138" s="26">
        <f t="shared" si="131"/>
        <v>0</v>
      </c>
      <c r="AD138" s="25">
        <f t="shared" si="127"/>
        <v>50</v>
      </c>
    </row>
    <row r="139" spans="4:30" ht="15" hidden="1">
      <c r="D139" s="20" t="str">
        <f t="shared" si="128"/>
        <v>Bill Bonsma</v>
      </c>
      <c r="E139" s="21"/>
      <c r="F139" s="22">
        <f t="shared" si="113"/>
        <v>0</v>
      </c>
      <c r="G139" s="21"/>
      <c r="H139" s="22">
        <f t="shared" si="114"/>
        <v>0</v>
      </c>
      <c r="I139" s="21"/>
      <c r="J139" s="22">
        <f t="shared" si="115"/>
        <v>60</v>
      </c>
      <c r="K139" s="21"/>
      <c r="L139" s="22">
        <f t="shared" si="116"/>
        <v>0</v>
      </c>
      <c r="M139" s="21"/>
      <c r="N139" s="22">
        <f t="shared" si="117"/>
        <v>60</v>
      </c>
      <c r="O139" s="21"/>
      <c r="P139" s="22">
        <f t="shared" si="118"/>
        <v>0</v>
      </c>
      <c r="Q139" s="21"/>
      <c r="R139" s="22">
        <f t="shared" si="119"/>
        <v>0</v>
      </c>
      <c r="S139" s="23"/>
      <c r="T139" s="24">
        <f t="shared" si="120"/>
        <v>60</v>
      </c>
      <c r="U139" s="23"/>
      <c r="V139" s="24">
        <f t="shared" si="121"/>
        <v>0</v>
      </c>
      <c r="W139" s="23"/>
      <c r="X139" s="24">
        <f t="shared" si="121"/>
        <v>0</v>
      </c>
      <c r="Y139" s="25">
        <f t="shared" si="129"/>
        <v>15</v>
      </c>
      <c r="Z139" s="26">
        <f t="shared" si="130"/>
        <v>195</v>
      </c>
      <c r="AA139" s="26">
        <f t="shared" si="124"/>
        <v>195</v>
      </c>
      <c r="AB139" s="25">
        <f t="shared" si="126"/>
        <v>13</v>
      </c>
      <c r="AC139" s="26">
        <f t="shared" si="131"/>
        <v>0</v>
      </c>
      <c r="AD139" s="25">
        <f t="shared" si="127"/>
        <v>50</v>
      </c>
    </row>
    <row r="140" spans="4:30" ht="15" hidden="1">
      <c r="D140" s="20" t="str">
        <f t="shared" si="128"/>
        <v>Don "Mustard" Counts</v>
      </c>
      <c r="E140" s="21"/>
      <c r="F140" s="22" t="str">
        <f t="shared" si="113"/>
        <v> </v>
      </c>
      <c r="G140" s="21"/>
      <c r="H140" s="22" t="str">
        <f t="shared" si="114"/>
        <v> </v>
      </c>
      <c r="I140" s="21"/>
      <c r="J140" s="22" t="str">
        <f t="shared" si="115"/>
        <v> </v>
      </c>
      <c r="K140" s="21"/>
      <c r="L140" s="22" t="str">
        <f t="shared" si="116"/>
        <v> </v>
      </c>
      <c r="M140" s="21"/>
      <c r="N140" s="22" t="str">
        <f t="shared" si="117"/>
        <v> </v>
      </c>
      <c r="O140" s="21"/>
      <c r="P140" s="22" t="str">
        <f t="shared" si="118"/>
        <v> </v>
      </c>
      <c r="Q140" s="21"/>
      <c r="R140" s="22">
        <f t="shared" si="119"/>
        <v>0</v>
      </c>
      <c r="S140" s="23"/>
      <c r="T140" s="24" t="str">
        <f t="shared" si="120"/>
        <v> </v>
      </c>
      <c r="U140" s="23"/>
      <c r="V140" s="24" t="str">
        <f t="shared" si="121"/>
        <v> </v>
      </c>
      <c r="W140" s="23"/>
      <c r="X140" s="24" t="str">
        <f t="shared" si="121"/>
        <v> </v>
      </c>
      <c r="Y140" s="25">
        <f t="shared" si="129"/>
        <v>0</v>
      </c>
      <c r="Z140" s="26">
        <f t="shared" si="130"/>
        <v>0</v>
      </c>
      <c r="AA140" s="26" t="str">
        <f t="shared" si="124"/>
        <v> </v>
      </c>
      <c r="AB140" s="25" t="str">
        <f t="shared" si="126"/>
        <v> </v>
      </c>
      <c r="AC140" s="26">
        <f t="shared" si="131"/>
        <v>0</v>
      </c>
      <c r="AD140" s="25">
        <f t="shared" si="127"/>
        <v>5</v>
      </c>
    </row>
    <row r="141" spans="4:30" ht="15" hidden="1">
      <c r="D141" s="20" t="str">
        <f t="shared" si="128"/>
        <v>Jerome Burwell</v>
      </c>
      <c r="E141" s="21"/>
      <c r="F141" s="22" t="str">
        <f t="shared" si="113"/>
        <v> </v>
      </c>
      <c r="G141" s="21"/>
      <c r="H141" s="22" t="str">
        <f t="shared" si="114"/>
        <v> </v>
      </c>
      <c r="I141" s="21"/>
      <c r="J141" s="22" t="str">
        <f t="shared" si="115"/>
        <v> </v>
      </c>
      <c r="K141" s="21"/>
      <c r="L141" s="22" t="str">
        <f t="shared" si="116"/>
        <v> </v>
      </c>
      <c r="M141" s="21"/>
      <c r="N141" s="22" t="str">
        <f t="shared" si="117"/>
        <v> </v>
      </c>
      <c r="O141" s="21"/>
      <c r="P141" s="22" t="str">
        <f t="shared" si="118"/>
        <v> </v>
      </c>
      <c r="Q141" s="21"/>
      <c r="R141" s="22" t="str">
        <f t="shared" si="119"/>
        <v> </v>
      </c>
      <c r="S141" s="23"/>
      <c r="T141" s="24" t="str">
        <f t="shared" si="120"/>
        <v> </v>
      </c>
      <c r="U141" s="23"/>
      <c r="V141" s="24" t="str">
        <f t="shared" si="121"/>
        <v> </v>
      </c>
      <c r="W141" s="23"/>
      <c r="X141" s="24" t="str">
        <f t="shared" si="121"/>
        <v> </v>
      </c>
      <c r="Y141" s="25">
        <f t="shared" si="129"/>
        <v>0</v>
      </c>
      <c r="Z141" s="26">
        <f t="shared" si="130"/>
        <v>0</v>
      </c>
      <c r="AA141" s="26" t="str">
        <f t="shared" si="124"/>
        <v> </v>
      </c>
      <c r="AB141" s="25" t="str">
        <f t="shared" si="126"/>
        <v> </v>
      </c>
      <c r="AC141" s="26">
        <f t="shared" si="131"/>
        <v>0</v>
      </c>
      <c r="AD141" s="25">
        <f t="shared" si="127"/>
        <v>0</v>
      </c>
    </row>
    <row r="142" spans="4:30" ht="15" hidden="1">
      <c r="D142" s="20">
        <f t="shared" si="128"/>
        <v>0</v>
      </c>
      <c r="E142" s="21"/>
      <c r="F142" s="22" t="str">
        <f t="shared" si="113"/>
        <v> </v>
      </c>
      <c r="G142" s="21"/>
      <c r="H142" s="22" t="str">
        <f t="shared" si="114"/>
        <v> </v>
      </c>
      <c r="I142" s="21"/>
      <c r="J142" s="22" t="str">
        <f t="shared" si="115"/>
        <v> </v>
      </c>
      <c r="K142" s="21"/>
      <c r="L142" s="22" t="str">
        <f t="shared" si="116"/>
        <v> </v>
      </c>
      <c r="M142" s="21"/>
      <c r="N142" s="22" t="str">
        <f t="shared" si="117"/>
        <v> </v>
      </c>
      <c r="O142" s="21"/>
      <c r="P142" s="22" t="str">
        <f t="shared" si="118"/>
        <v> </v>
      </c>
      <c r="Q142" s="21"/>
      <c r="R142" s="22" t="str">
        <f t="shared" si="119"/>
        <v> </v>
      </c>
      <c r="S142" s="23"/>
      <c r="T142" s="24" t="str">
        <f t="shared" si="120"/>
        <v> </v>
      </c>
      <c r="U142" s="23"/>
      <c r="V142" s="24" t="str">
        <f t="shared" si="121"/>
        <v> </v>
      </c>
      <c r="W142" s="23"/>
      <c r="X142" s="24" t="str">
        <f t="shared" si="121"/>
        <v> </v>
      </c>
      <c r="Y142" s="25">
        <f t="shared" si="129"/>
        <v>0</v>
      </c>
      <c r="Z142" s="26">
        <f t="shared" si="130"/>
        <v>0</v>
      </c>
      <c r="AA142" s="26" t="str">
        <f t="shared" si="124"/>
        <v> </v>
      </c>
      <c r="AB142" s="25" t="str">
        <f t="shared" si="126"/>
        <v> </v>
      </c>
      <c r="AC142" s="26">
        <f t="shared" si="131"/>
        <v>0</v>
      </c>
      <c r="AD142" s="25">
        <f t="shared" si="127"/>
        <v>0</v>
      </c>
    </row>
    <row r="143" spans="4:30" ht="15" hidden="1">
      <c r="D143" s="20">
        <f t="shared" si="128"/>
        <v>0</v>
      </c>
      <c r="E143" s="21"/>
      <c r="F143" s="22" t="str">
        <f t="shared" si="113"/>
        <v> </v>
      </c>
      <c r="G143" s="21"/>
      <c r="H143" s="22" t="str">
        <f t="shared" si="114"/>
        <v> </v>
      </c>
      <c r="I143" s="21"/>
      <c r="J143" s="22" t="str">
        <f t="shared" si="115"/>
        <v> </v>
      </c>
      <c r="K143" s="21"/>
      <c r="L143" s="22" t="str">
        <f t="shared" si="116"/>
        <v> </v>
      </c>
      <c r="M143" s="21"/>
      <c r="N143" s="22" t="str">
        <f t="shared" si="117"/>
        <v> </v>
      </c>
      <c r="O143" s="21"/>
      <c r="P143" s="22" t="str">
        <f t="shared" si="118"/>
        <v> </v>
      </c>
      <c r="Q143" s="21"/>
      <c r="R143" s="22" t="str">
        <f t="shared" si="119"/>
        <v> </v>
      </c>
      <c r="S143" s="23"/>
      <c r="T143" s="24" t="str">
        <f t="shared" si="120"/>
        <v> </v>
      </c>
      <c r="U143" s="23"/>
      <c r="V143" s="24" t="str">
        <f t="shared" si="121"/>
        <v> </v>
      </c>
      <c r="W143" s="23"/>
      <c r="X143" s="24" t="str">
        <f t="shared" si="121"/>
        <v> </v>
      </c>
      <c r="Y143" s="25">
        <f t="shared" si="129"/>
        <v>0</v>
      </c>
      <c r="Z143" s="26">
        <f t="shared" si="130"/>
        <v>0</v>
      </c>
      <c r="AA143" s="26" t="str">
        <f t="shared" si="124"/>
        <v> </v>
      </c>
      <c r="AB143" s="25" t="str">
        <f t="shared" si="126"/>
        <v> </v>
      </c>
      <c r="AC143" s="26">
        <f t="shared" si="131"/>
        <v>0</v>
      </c>
      <c r="AD143" s="25">
        <f t="shared" si="127"/>
        <v>0</v>
      </c>
    </row>
    <row r="144" spans="4:30" ht="15" hidden="1">
      <c r="D144" s="20">
        <f t="shared" si="128"/>
        <v>0</v>
      </c>
      <c r="E144" s="21"/>
      <c r="F144" s="22" t="str">
        <f t="shared" si="113"/>
        <v> </v>
      </c>
      <c r="G144" s="21"/>
      <c r="H144" s="22" t="str">
        <f t="shared" si="114"/>
        <v> </v>
      </c>
      <c r="I144" s="21"/>
      <c r="J144" s="22" t="str">
        <f t="shared" si="115"/>
        <v> </v>
      </c>
      <c r="K144" s="21"/>
      <c r="L144" s="22" t="str">
        <f t="shared" si="116"/>
        <v> </v>
      </c>
      <c r="M144" s="21"/>
      <c r="N144" s="22" t="str">
        <f t="shared" si="117"/>
        <v> </v>
      </c>
      <c r="O144" s="21"/>
      <c r="P144" s="22" t="str">
        <f t="shared" si="118"/>
        <v> </v>
      </c>
      <c r="Q144" s="21"/>
      <c r="R144" s="22" t="str">
        <f t="shared" si="119"/>
        <v> </v>
      </c>
      <c r="S144" s="23"/>
      <c r="T144" s="24" t="str">
        <f t="shared" si="120"/>
        <v> </v>
      </c>
      <c r="U144" s="23"/>
      <c r="V144" s="24" t="str">
        <f t="shared" si="121"/>
        <v> </v>
      </c>
      <c r="W144" s="23"/>
      <c r="X144" s="24" t="str">
        <f t="shared" si="121"/>
        <v> </v>
      </c>
      <c r="Y144" s="25">
        <f t="shared" si="129"/>
        <v>0</v>
      </c>
      <c r="Z144" s="26">
        <f t="shared" si="130"/>
        <v>0</v>
      </c>
      <c r="AA144" s="26" t="str">
        <f t="shared" si="124"/>
        <v> </v>
      </c>
      <c r="AB144" s="25" t="str">
        <f t="shared" si="126"/>
        <v> </v>
      </c>
      <c r="AC144" s="26">
        <f t="shared" si="131"/>
        <v>0</v>
      </c>
      <c r="AD144" s="25">
        <f t="shared" si="127"/>
        <v>0</v>
      </c>
    </row>
    <row r="145" spans="4:30" ht="15" hidden="1">
      <c r="D145" s="20">
        <f t="shared" si="128"/>
        <v>0</v>
      </c>
      <c r="E145" s="21"/>
      <c r="F145" s="22" t="str">
        <f t="shared" si="113"/>
        <v> </v>
      </c>
      <c r="G145" s="21"/>
      <c r="H145" s="22" t="str">
        <f t="shared" si="114"/>
        <v> </v>
      </c>
      <c r="I145" s="21"/>
      <c r="J145" s="22" t="str">
        <f t="shared" si="115"/>
        <v> </v>
      </c>
      <c r="K145" s="21"/>
      <c r="L145" s="22" t="str">
        <f t="shared" si="116"/>
        <v> </v>
      </c>
      <c r="M145" s="21"/>
      <c r="N145" s="22" t="str">
        <f t="shared" si="117"/>
        <v> </v>
      </c>
      <c r="O145" s="21"/>
      <c r="P145" s="22" t="str">
        <f t="shared" si="118"/>
        <v> </v>
      </c>
      <c r="Q145" s="21"/>
      <c r="R145" s="22" t="str">
        <f t="shared" si="119"/>
        <v> </v>
      </c>
      <c r="S145" s="23"/>
      <c r="T145" s="24" t="str">
        <f t="shared" si="120"/>
        <v> </v>
      </c>
      <c r="U145" s="23"/>
      <c r="V145" s="24" t="str">
        <f t="shared" si="121"/>
        <v> </v>
      </c>
      <c r="W145" s="23"/>
      <c r="X145" s="24" t="str">
        <f t="shared" si="121"/>
        <v> </v>
      </c>
      <c r="Y145" s="25">
        <f t="shared" si="129"/>
        <v>0</v>
      </c>
      <c r="Z145" s="26">
        <f t="shared" si="130"/>
        <v>0</v>
      </c>
      <c r="AA145" s="26" t="str">
        <f t="shared" si="124"/>
        <v> </v>
      </c>
      <c r="AB145" s="25" t="str">
        <f t="shared" si="126"/>
        <v> </v>
      </c>
      <c r="AC145" s="26">
        <f t="shared" si="131"/>
        <v>0</v>
      </c>
      <c r="AD145" s="25">
        <f t="shared" si="127"/>
        <v>0</v>
      </c>
    </row>
    <row r="146" spans="4:30" ht="15.75" hidden="1" thickBot="1">
      <c r="D146" s="27">
        <f>D124</f>
        <v>0</v>
      </c>
      <c r="E146" s="28"/>
      <c r="F146" s="29" t="str">
        <f t="shared" si="113"/>
        <v> </v>
      </c>
      <c r="G146" s="28"/>
      <c r="H146" s="29" t="str">
        <f t="shared" si="114"/>
        <v> </v>
      </c>
      <c r="I146" s="28"/>
      <c r="J146" s="29" t="str">
        <f t="shared" si="115"/>
        <v> </v>
      </c>
      <c r="K146" s="28"/>
      <c r="L146" s="29" t="str">
        <f t="shared" si="116"/>
        <v> </v>
      </c>
      <c r="M146" s="28"/>
      <c r="N146" s="29" t="str">
        <f t="shared" si="117"/>
        <v> </v>
      </c>
      <c r="O146" s="28"/>
      <c r="P146" s="29" t="str">
        <f t="shared" si="118"/>
        <v> </v>
      </c>
      <c r="Q146" s="28"/>
      <c r="R146" s="29" t="str">
        <f t="shared" si="119"/>
        <v> </v>
      </c>
      <c r="S146" s="30"/>
      <c r="T146" s="31" t="str">
        <f t="shared" si="120"/>
        <v> </v>
      </c>
      <c r="U146" s="30"/>
      <c r="V146" s="31" t="str">
        <f t="shared" si="121"/>
        <v> </v>
      </c>
      <c r="W146" s="30"/>
      <c r="X146" s="31" t="str">
        <f t="shared" si="121"/>
        <v> </v>
      </c>
      <c r="Y146" s="32">
        <f t="shared" si="129"/>
        <v>0</v>
      </c>
      <c r="Z146" s="33">
        <f t="shared" si="130"/>
        <v>0</v>
      </c>
      <c r="AA146" s="33" t="str">
        <f t="shared" si="124"/>
        <v> </v>
      </c>
      <c r="AB146" s="32" t="str">
        <f t="shared" si="126"/>
        <v> </v>
      </c>
      <c r="AC146" s="33">
        <f t="shared" si="131"/>
        <v>0</v>
      </c>
      <c r="AD146" s="32">
        <f t="shared" si="127"/>
        <v>0</v>
      </c>
    </row>
    <row r="147" ht="15" hidden="1"/>
    <row r="148" spans="3:30" ht="28.5" customHeight="1" thickBot="1">
      <c r="C148" s="36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37"/>
    </row>
    <row r="149" spans="3:30" ht="15">
      <c r="C149" s="36"/>
      <c r="D149" s="160" t="s">
        <v>5</v>
      </c>
      <c r="E149" s="153" t="s">
        <v>40</v>
      </c>
      <c r="F149" s="154"/>
      <c r="G149" s="153" t="s">
        <v>46</v>
      </c>
      <c r="H149" s="154"/>
      <c r="I149" s="153" t="s">
        <v>53</v>
      </c>
      <c r="J149" s="154"/>
      <c r="K149" s="153" t="s">
        <v>65</v>
      </c>
      <c r="L149" s="154"/>
      <c r="M149" s="153" t="s">
        <v>70</v>
      </c>
      <c r="N149" s="154"/>
      <c r="O149" s="153" t="s">
        <v>72</v>
      </c>
      <c r="P149" s="154"/>
      <c r="Q149" s="153" t="s">
        <v>72</v>
      </c>
      <c r="R149" s="154"/>
      <c r="S149" s="153" t="s">
        <v>84</v>
      </c>
      <c r="T149" s="154"/>
      <c r="U149" s="153" t="s">
        <v>92</v>
      </c>
      <c r="V149" s="154"/>
      <c r="W149" s="153" t="s">
        <v>72</v>
      </c>
      <c r="X149" s="154"/>
      <c r="Y149" s="155" t="s">
        <v>2</v>
      </c>
      <c r="Z149" s="155" t="s">
        <v>3</v>
      </c>
      <c r="AA149" s="148" t="s">
        <v>9</v>
      </c>
      <c r="AB149" s="148" t="s">
        <v>10</v>
      </c>
      <c r="AC149" s="155" t="s">
        <v>4</v>
      </c>
      <c r="AD149" s="37"/>
    </row>
    <row r="150" spans="3:30" ht="15">
      <c r="C150" s="36"/>
      <c r="D150" s="161"/>
      <c r="E150" s="151">
        <v>41531</v>
      </c>
      <c r="F150" s="152"/>
      <c r="G150" s="151">
        <v>41559</v>
      </c>
      <c r="H150" s="152"/>
      <c r="I150" s="151">
        <v>41587</v>
      </c>
      <c r="J150" s="152"/>
      <c r="K150" s="151">
        <v>41622</v>
      </c>
      <c r="L150" s="152"/>
      <c r="M150" s="151">
        <v>41650</v>
      </c>
      <c r="N150" s="152"/>
      <c r="O150" s="151">
        <v>41678</v>
      </c>
      <c r="P150" s="152"/>
      <c r="Q150" s="151">
        <v>41706</v>
      </c>
      <c r="R150" s="152"/>
      <c r="S150" s="151">
        <v>41720</v>
      </c>
      <c r="T150" s="152"/>
      <c r="U150" s="151">
        <v>41741</v>
      </c>
      <c r="V150" s="152"/>
      <c r="W150" s="151">
        <v>41769</v>
      </c>
      <c r="X150" s="152"/>
      <c r="Y150" s="156"/>
      <c r="Z150" s="156"/>
      <c r="AA150" s="149"/>
      <c r="AB150" s="149"/>
      <c r="AC150" s="156"/>
      <c r="AD150" s="37"/>
    </row>
    <row r="151" spans="3:30" ht="16.5" customHeight="1" thickBot="1">
      <c r="C151" s="36"/>
      <c r="D151" s="162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57"/>
      <c r="Z151" s="157"/>
      <c r="AA151" s="150"/>
      <c r="AB151" s="150"/>
      <c r="AC151" s="157"/>
      <c r="AD151" s="37"/>
    </row>
    <row r="152" spans="3:30" ht="18.75" customHeight="1">
      <c r="C152" s="167" t="s">
        <v>17</v>
      </c>
      <c r="D152" s="7" t="s">
        <v>26</v>
      </c>
      <c r="E152" s="79">
        <v>1</v>
      </c>
      <c r="F152" s="75">
        <f aca="true" t="shared" si="132" ref="F152:F165">IF(E152=""," ",IF(E152=0,0,IF(E152&gt;20,5,-5*E152+105)))</f>
        <v>100</v>
      </c>
      <c r="G152" s="79">
        <v>4</v>
      </c>
      <c r="H152" s="75">
        <f aca="true" t="shared" si="133" ref="H152:H165">IF(G152=""," ",IF(G152=0,0,IF(G152&gt;20,5,-5*G152+105)))</f>
        <v>85</v>
      </c>
      <c r="I152" s="79">
        <v>4</v>
      </c>
      <c r="J152" s="75">
        <f aca="true" t="shared" si="134" ref="J152:J165">IF(I152=""," ",IF(I152=0,0,IF(I152&gt;20,5,-5*I152+105)))</f>
        <v>85</v>
      </c>
      <c r="K152" s="79">
        <v>6</v>
      </c>
      <c r="L152" s="75">
        <f aca="true" t="shared" si="135" ref="L152:L165">IF(K152=""," ",IF(K152=0,0,IF(K152&gt;20,5,-5*K152+105)))</f>
        <v>75</v>
      </c>
      <c r="M152" s="79">
        <v>2</v>
      </c>
      <c r="N152" s="75">
        <f aca="true" t="shared" si="136" ref="N152:N165">IF(M152=""," ",IF(M152=0,0,IF(M152&gt;20,5,-5*M152+105)))</f>
        <v>95</v>
      </c>
      <c r="O152" s="137">
        <v>0</v>
      </c>
      <c r="P152" s="138">
        <f aca="true" t="shared" si="137" ref="P152:P165">IF(O152=""," ",IF(O152=0,0,IF(O152&gt;20,5,-5*O152+105)))</f>
        <v>0</v>
      </c>
      <c r="Q152" s="79">
        <v>3</v>
      </c>
      <c r="R152" s="75">
        <f aca="true" t="shared" si="138" ref="R152:R165">IF(Q152=""," ",IF(Q152=0,0,IF(Q152&gt;20,5,-5*Q152+105)))</f>
        <v>90</v>
      </c>
      <c r="S152" s="79">
        <v>2</v>
      </c>
      <c r="T152" s="75">
        <f aca="true" t="shared" si="139" ref="T152:T164">IF(S152=""," ",IF(S152=0,0,IF(S152&gt;20,5,-5*S152+105)))</f>
        <v>95</v>
      </c>
      <c r="U152" s="79">
        <v>1</v>
      </c>
      <c r="V152" s="75">
        <f aca="true" t="shared" si="140" ref="V152:V164">IF(U152=""," ",IF(U152=0,0,IF(U152&gt;20,5,-5*U152+105)))</f>
        <v>100</v>
      </c>
      <c r="W152" s="79">
        <v>2</v>
      </c>
      <c r="X152" s="75">
        <f aca="true" t="shared" si="141" ref="X152:X164">IF(W152=""," ",IF(W152=0,0,IF(W152&gt;20,5,-5*W152+105)))</f>
        <v>95</v>
      </c>
      <c r="Y152" s="11">
        <f aca="true" t="shared" si="142" ref="Y152:AC164">Y176</f>
        <v>45</v>
      </c>
      <c r="Z152" s="11">
        <f t="shared" si="142"/>
        <v>865</v>
      </c>
      <c r="AA152" s="11">
        <f t="shared" si="142"/>
        <v>705</v>
      </c>
      <c r="AB152" s="11">
        <f t="shared" si="142"/>
        <v>1</v>
      </c>
      <c r="AC152" s="11">
        <f t="shared" si="142"/>
        <v>2</v>
      </c>
      <c r="AD152" s="37"/>
    </row>
    <row r="153" spans="3:30" ht="18.75" customHeight="1">
      <c r="C153" s="167"/>
      <c r="D153" s="8" t="s">
        <v>25</v>
      </c>
      <c r="E153" s="80">
        <v>2</v>
      </c>
      <c r="F153" s="76">
        <f t="shared" si="132"/>
        <v>95</v>
      </c>
      <c r="G153" s="80">
        <v>6</v>
      </c>
      <c r="H153" s="76">
        <f t="shared" si="133"/>
        <v>75</v>
      </c>
      <c r="I153" s="101">
        <v>0</v>
      </c>
      <c r="J153" s="103">
        <f t="shared" si="134"/>
        <v>0</v>
      </c>
      <c r="K153" s="80">
        <v>4</v>
      </c>
      <c r="L153" s="76">
        <f t="shared" si="135"/>
        <v>85</v>
      </c>
      <c r="M153" s="80">
        <v>1</v>
      </c>
      <c r="N153" s="76">
        <f t="shared" si="136"/>
        <v>100</v>
      </c>
      <c r="O153" s="101">
        <v>0</v>
      </c>
      <c r="P153" s="129">
        <f t="shared" si="137"/>
        <v>0</v>
      </c>
      <c r="Q153" s="80">
        <v>6</v>
      </c>
      <c r="R153" s="76">
        <f t="shared" si="138"/>
        <v>75</v>
      </c>
      <c r="S153" s="80">
        <v>3</v>
      </c>
      <c r="T153" s="76">
        <f t="shared" si="139"/>
        <v>90</v>
      </c>
      <c r="U153" s="80">
        <v>2</v>
      </c>
      <c r="V153" s="76">
        <f t="shared" si="140"/>
        <v>95</v>
      </c>
      <c r="W153" s="80">
        <v>4</v>
      </c>
      <c r="X153" s="76">
        <f t="shared" si="141"/>
        <v>85</v>
      </c>
      <c r="Y153" s="12">
        <f t="shared" si="142"/>
        <v>40</v>
      </c>
      <c r="Z153" s="12">
        <f t="shared" si="142"/>
        <v>740</v>
      </c>
      <c r="AA153" s="12">
        <f t="shared" si="142"/>
        <v>665</v>
      </c>
      <c r="AB153" s="12">
        <f t="shared" si="142"/>
        <v>2</v>
      </c>
      <c r="AC153" s="12">
        <f t="shared" si="142"/>
        <v>1</v>
      </c>
      <c r="AD153" s="37"/>
    </row>
    <row r="154" spans="3:30" ht="18.75" customHeight="1">
      <c r="C154" s="167"/>
      <c r="D154" s="8" t="s">
        <v>41</v>
      </c>
      <c r="E154" s="101">
        <v>0</v>
      </c>
      <c r="F154" s="103">
        <f t="shared" si="132"/>
        <v>0</v>
      </c>
      <c r="G154" s="80">
        <v>1</v>
      </c>
      <c r="H154" s="76">
        <f t="shared" si="133"/>
        <v>100</v>
      </c>
      <c r="I154" s="80">
        <v>2</v>
      </c>
      <c r="J154" s="76">
        <f t="shared" si="134"/>
        <v>95</v>
      </c>
      <c r="K154" s="80">
        <v>2</v>
      </c>
      <c r="L154" s="76">
        <f t="shared" si="135"/>
        <v>95</v>
      </c>
      <c r="M154" s="136">
        <v>0</v>
      </c>
      <c r="N154" s="103">
        <f t="shared" si="136"/>
        <v>0</v>
      </c>
      <c r="O154" s="80">
        <v>1</v>
      </c>
      <c r="P154" s="76">
        <f t="shared" si="137"/>
        <v>100</v>
      </c>
      <c r="Q154" s="80">
        <v>2</v>
      </c>
      <c r="R154" s="76">
        <f t="shared" si="138"/>
        <v>95</v>
      </c>
      <c r="S154" s="101">
        <v>0</v>
      </c>
      <c r="T154" s="129">
        <f t="shared" si="139"/>
        <v>0</v>
      </c>
      <c r="U154" s="101">
        <v>0</v>
      </c>
      <c r="V154" s="129">
        <f t="shared" si="140"/>
        <v>0</v>
      </c>
      <c r="W154" s="80">
        <v>8</v>
      </c>
      <c r="X154" s="76">
        <f t="shared" si="141"/>
        <v>65</v>
      </c>
      <c r="Y154" s="12">
        <f t="shared" si="142"/>
        <v>30</v>
      </c>
      <c r="Z154" s="12">
        <f t="shared" si="142"/>
        <v>580</v>
      </c>
      <c r="AA154" s="12">
        <f t="shared" si="142"/>
        <v>580</v>
      </c>
      <c r="AB154" s="12">
        <f t="shared" si="142"/>
        <v>3</v>
      </c>
      <c r="AC154" s="12">
        <f t="shared" si="142"/>
        <v>2</v>
      </c>
      <c r="AD154" s="37"/>
    </row>
    <row r="155" spans="3:30" ht="18.75" customHeight="1">
      <c r="C155" s="167"/>
      <c r="D155" s="9" t="s">
        <v>78</v>
      </c>
      <c r="E155" s="102">
        <v>0</v>
      </c>
      <c r="F155" s="130">
        <f t="shared" si="132"/>
        <v>0</v>
      </c>
      <c r="G155" s="102">
        <v>0</v>
      </c>
      <c r="H155" s="130">
        <f t="shared" si="133"/>
        <v>0</v>
      </c>
      <c r="I155" s="102">
        <v>0</v>
      </c>
      <c r="J155" s="130">
        <f t="shared" si="134"/>
        <v>0</v>
      </c>
      <c r="K155" s="102">
        <v>0</v>
      </c>
      <c r="L155" s="130">
        <f t="shared" si="135"/>
        <v>0</v>
      </c>
      <c r="M155" s="102">
        <v>0</v>
      </c>
      <c r="N155" s="130">
        <f t="shared" si="136"/>
        <v>0</v>
      </c>
      <c r="O155" s="81">
        <v>5</v>
      </c>
      <c r="P155" s="77">
        <f t="shared" si="137"/>
        <v>80</v>
      </c>
      <c r="Q155" s="81">
        <v>7</v>
      </c>
      <c r="R155" s="146">
        <f t="shared" si="138"/>
        <v>70</v>
      </c>
      <c r="S155" s="81">
        <v>1</v>
      </c>
      <c r="T155" s="82">
        <f t="shared" si="139"/>
        <v>100</v>
      </c>
      <c r="U155" s="81">
        <v>3</v>
      </c>
      <c r="V155" s="82">
        <f t="shared" si="140"/>
        <v>90</v>
      </c>
      <c r="W155" s="81">
        <v>3</v>
      </c>
      <c r="X155" s="82">
        <f t="shared" si="141"/>
        <v>90</v>
      </c>
      <c r="Y155" s="12">
        <f t="shared" si="142"/>
        <v>25</v>
      </c>
      <c r="Z155" s="12">
        <f t="shared" si="142"/>
        <v>455</v>
      </c>
      <c r="AA155" s="12">
        <f t="shared" si="142"/>
        <v>455</v>
      </c>
      <c r="AB155" s="12">
        <f t="shared" si="142"/>
        <v>4</v>
      </c>
      <c r="AC155" s="12">
        <f t="shared" si="142"/>
        <v>1</v>
      </c>
      <c r="AD155" s="37"/>
    </row>
    <row r="156" spans="3:30" ht="18.75" customHeight="1">
      <c r="C156" s="167"/>
      <c r="D156" s="8" t="s">
        <v>43</v>
      </c>
      <c r="E156" s="101">
        <v>0</v>
      </c>
      <c r="F156" s="103">
        <f t="shared" si="132"/>
        <v>0</v>
      </c>
      <c r="G156" s="80">
        <v>2</v>
      </c>
      <c r="H156" s="76">
        <f t="shared" si="133"/>
        <v>95</v>
      </c>
      <c r="I156" s="80">
        <v>3</v>
      </c>
      <c r="J156" s="76">
        <f t="shared" si="134"/>
        <v>90</v>
      </c>
      <c r="K156" s="80">
        <v>3</v>
      </c>
      <c r="L156" s="76">
        <f t="shared" si="135"/>
        <v>90</v>
      </c>
      <c r="M156" s="136">
        <v>0</v>
      </c>
      <c r="N156" s="103">
        <f t="shared" si="136"/>
        <v>0</v>
      </c>
      <c r="O156" s="80">
        <v>6</v>
      </c>
      <c r="P156" s="76">
        <f t="shared" si="137"/>
        <v>75</v>
      </c>
      <c r="Q156" s="80">
        <v>9</v>
      </c>
      <c r="R156" s="76">
        <f t="shared" si="138"/>
        <v>60</v>
      </c>
      <c r="S156" s="101">
        <v>0</v>
      </c>
      <c r="T156" s="129">
        <f t="shared" si="139"/>
        <v>0</v>
      </c>
      <c r="U156" s="101">
        <v>0</v>
      </c>
      <c r="V156" s="129">
        <f t="shared" si="140"/>
        <v>0</v>
      </c>
      <c r="W156" s="101">
        <v>0</v>
      </c>
      <c r="X156" s="129">
        <f t="shared" si="141"/>
        <v>0</v>
      </c>
      <c r="Y156" s="12">
        <f t="shared" si="142"/>
        <v>25</v>
      </c>
      <c r="Z156" s="12">
        <f t="shared" si="142"/>
        <v>435</v>
      </c>
      <c r="AA156" s="12">
        <f t="shared" si="142"/>
        <v>435</v>
      </c>
      <c r="AB156" s="12">
        <f t="shared" si="142"/>
        <v>5</v>
      </c>
      <c r="AC156" s="12">
        <f t="shared" si="142"/>
        <v>0</v>
      </c>
      <c r="AD156" s="37"/>
    </row>
    <row r="157" spans="3:30" ht="18.75" customHeight="1">
      <c r="C157" s="167"/>
      <c r="D157" s="9" t="s">
        <v>59</v>
      </c>
      <c r="E157" s="102">
        <v>0</v>
      </c>
      <c r="F157" s="104">
        <f t="shared" si="132"/>
        <v>0</v>
      </c>
      <c r="G157" s="102">
        <v>0</v>
      </c>
      <c r="H157" s="104">
        <f t="shared" si="133"/>
        <v>0</v>
      </c>
      <c r="I157" s="81">
        <v>1</v>
      </c>
      <c r="J157" s="77">
        <f t="shared" si="134"/>
        <v>100</v>
      </c>
      <c r="K157" s="81">
        <v>1</v>
      </c>
      <c r="L157" s="77">
        <f t="shared" si="135"/>
        <v>100</v>
      </c>
      <c r="M157" s="102">
        <v>0</v>
      </c>
      <c r="N157" s="104">
        <f t="shared" si="136"/>
        <v>0</v>
      </c>
      <c r="O157" s="81">
        <v>2</v>
      </c>
      <c r="P157" s="77">
        <f t="shared" si="137"/>
        <v>95</v>
      </c>
      <c r="Q157" s="81">
        <v>1</v>
      </c>
      <c r="R157" s="77">
        <f t="shared" si="138"/>
        <v>100</v>
      </c>
      <c r="S157" s="102">
        <v>0</v>
      </c>
      <c r="T157" s="130">
        <f t="shared" si="139"/>
        <v>0</v>
      </c>
      <c r="U157" s="102">
        <v>0</v>
      </c>
      <c r="V157" s="130">
        <f t="shared" si="140"/>
        <v>0</v>
      </c>
      <c r="W157" s="102">
        <v>0</v>
      </c>
      <c r="X157" s="130">
        <f t="shared" si="141"/>
        <v>0</v>
      </c>
      <c r="Y157" s="12">
        <f t="shared" si="142"/>
        <v>20</v>
      </c>
      <c r="Z157" s="12">
        <f t="shared" si="142"/>
        <v>415</v>
      </c>
      <c r="AA157" s="12">
        <f t="shared" si="142"/>
        <v>415</v>
      </c>
      <c r="AB157" s="12">
        <f t="shared" si="142"/>
        <v>6</v>
      </c>
      <c r="AC157" s="12">
        <f t="shared" si="142"/>
        <v>3</v>
      </c>
      <c r="AD157" s="37"/>
    </row>
    <row r="158" spans="3:30" ht="18.75" customHeight="1">
      <c r="C158" s="167"/>
      <c r="D158" s="9" t="s">
        <v>44</v>
      </c>
      <c r="E158" s="102">
        <v>0</v>
      </c>
      <c r="F158" s="104">
        <f t="shared" si="132"/>
        <v>0</v>
      </c>
      <c r="G158" s="81">
        <v>3</v>
      </c>
      <c r="H158" s="77">
        <f t="shared" si="133"/>
        <v>90</v>
      </c>
      <c r="I158" s="102">
        <v>0</v>
      </c>
      <c r="J158" s="104">
        <f t="shared" si="134"/>
        <v>0</v>
      </c>
      <c r="K158" s="102">
        <v>0</v>
      </c>
      <c r="L158" s="130">
        <f t="shared" si="135"/>
        <v>0</v>
      </c>
      <c r="M158" s="102">
        <v>0</v>
      </c>
      <c r="N158" s="104">
        <f t="shared" si="136"/>
        <v>0</v>
      </c>
      <c r="O158" s="81">
        <v>3</v>
      </c>
      <c r="P158" s="77">
        <f t="shared" si="137"/>
        <v>90</v>
      </c>
      <c r="Q158" s="81">
        <v>4</v>
      </c>
      <c r="R158" s="77">
        <f t="shared" si="138"/>
        <v>85</v>
      </c>
      <c r="S158" s="102">
        <v>0</v>
      </c>
      <c r="T158" s="130">
        <f t="shared" si="139"/>
        <v>0</v>
      </c>
      <c r="U158" s="102">
        <v>0</v>
      </c>
      <c r="V158" s="130">
        <f t="shared" si="140"/>
        <v>0</v>
      </c>
      <c r="W158" s="81">
        <v>1</v>
      </c>
      <c r="X158" s="77">
        <f t="shared" si="141"/>
        <v>100</v>
      </c>
      <c r="Y158" s="12">
        <f t="shared" si="142"/>
        <v>20</v>
      </c>
      <c r="Z158" s="12">
        <f t="shared" si="142"/>
        <v>385</v>
      </c>
      <c r="AA158" s="12">
        <f t="shared" si="142"/>
        <v>385</v>
      </c>
      <c r="AB158" s="12">
        <f t="shared" si="142"/>
        <v>7</v>
      </c>
      <c r="AC158" s="12">
        <f t="shared" si="142"/>
        <v>1</v>
      </c>
      <c r="AD158" s="37"/>
    </row>
    <row r="159" spans="3:30" ht="18.75" customHeight="1">
      <c r="C159" s="167"/>
      <c r="D159" s="8" t="s">
        <v>29</v>
      </c>
      <c r="E159" s="80">
        <v>4</v>
      </c>
      <c r="F159" s="76">
        <f t="shared" si="132"/>
        <v>85</v>
      </c>
      <c r="G159" s="101">
        <v>0</v>
      </c>
      <c r="H159" s="103">
        <f t="shared" si="133"/>
        <v>0</v>
      </c>
      <c r="I159" s="101">
        <v>0</v>
      </c>
      <c r="J159" s="103">
        <f t="shared" si="134"/>
        <v>0</v>
      </c>
      <c r="K159" s="80">
        <v>7</v>
      </c>
      <c r="L159" s="76">
        <f t="shared" si="135"/>
        <v>70</v>
      </c>
      <c r="M159" s="101">
        <v>0</v>
      </c>
      <c r="N159" s="103">
        <f t="shared" si="136"/>
        <v>0</v>
      </c>
      <c r="O159" s="80">
        <v>8</v>
      </c>
      <c r="P159" s="76">
        <f t="shared" si="137"/>
        <v>65</v>
      </c>
      <c r="Q159" s="80">
        <v>11</v>
      </c>
      <c r="R159" s="76">
        <f t="shared" si="138"/>
        <v>50</v>
      </c>
      <c r="S159" s="101">
        <v>0</v>
      </c>
      <c r="T159" s="129">
        <f t="shared" si="139"/>
        <v>0</v>
      </c>
      <c r="U159" s="101">
        <v>0</v>
      </c>
      <c r="V159" s="129">
        <f t="shared" si="140"/>
        <v>0</v>
      </c>
      <c r="W159" s="80">
        <v>5</v>
      </c>
      <c r="X159" s="76">
        <f t="shared" si="141"/>
        <v>80</v>
      </c>
      <c r="Y159" s="12">
        <f t="shared" si="142"/>
        <v>25</v>
      </c>
      <c r="Z159" s="12">
        <f t="shared" si="142"/>
        <v>375</v>
      </c>
      <c r="AA159" s="12">
        <f t="shared" si="142"/>
        <v>375</v>
      </c>
      <c r="AB159" s="12">
        <f t="shared" si="142"/>
        <v>8</v>
      </c>
      <c r="AC159" s="12">
        <f t="shared" si="142"/>
        <v>0</v>
      </c>
      <c r="AD159" s="37"/>
    </row>
    <row r="160" spans="3:30" ht="18.75" customHeight="1">
      <c r="C160" s="167"/>
      <c r="D160" s="8" t="s">
        <v>45</v>
      </c>
      <c r="E160" s="101">
        <v>0</v>
      </c>
      <c r="F160" s="103">
        <f t="shared" si="132"/>
        <v>0</v>
      </c>
      <c r="G160" s="80">
        <v>5</v>
      </c>
      <c r="H160" s="76">
        <f t="shared" si="133"/>
        <v>80</v>
      </c>
      <c r="I160" s="101">
        <v>0</v>
      </c>
      <c r="J160" s="103">
        <f t="shared" si="134"/>
        <v>0</v>
      </c>
      <c r="K160" s="101">
        <v>0</v>
      </c>
      <c r="L160" s="129">
        <f t="shared" si="135"/>
        <v>0</v>
      </c>
      <c r="M160" s="101">
        <v>0</v>
      </c>
      <c r="N160" s="103">
        <f t="shared" si="136"/>
        <v>0</v>
      </c>
      <c r="O160" s="80">
        <v>9</v>
      </c>
      <c r="P160" s="76">
        <f t="shared" si="137"/>
        <v>60</v>
      </c>
      <c r="Q160" s="80">
        <v>8</v>
      </c>
      <c r="R160" s="76">
        <f t="shared" si="138"/>
        <v>65</v>
      </c>
      <c r="S160" s="101">
        <v>0</v>
      </c>
      <c r="T160" s="129">
        <f t="shared" si="139"/>
        <v>0</v>
      </c>
      <c r="U160" s="101">
        <v>0</v>
      </c>
      <c r="V160" s="129">
        <f t="shared" si="140"/>
        <v>0</v>
      </c>
      <c r="W160" s="80">
        <v>6</v>
      </c>
      <c r="X160" s="76">
        <f t="shared" si="141"/>
        <v>75</v>
      </c>
      <c r="Y160" s="12">
        <f t="shared" si="142"/>
        <v>20</v>
      </c>
      <c r="Z160" s="12">
        <f t="shared" si="142"/>
        <v>300</v>
      </c>
      <c r="AA160" s="12">
        <f t="shared" si="142"/>
        <v>300</v>
      </c>
      <c r="AB160" s="12">
        <f t="shared" si="142"/>
        <v>9</v>
      </c>
      <c r="AC160" s="12">
        <f t="shared" si="142"/>
        <v>0</v>
      </c>
      <c r="AD160" s="37"/>
    </row>
    <row r="161" spans="3:30" ht="18.75" customHeight="1">
      <c r="C161" s="167"/>
      <c r="D161" s="9" t="s">
        <v>28</v>
      </c>
      <c r="E161" s="81">
        <v>5</v>
      </c>
      <c r="F161" s="77">
        <f t="shared" si="132"/>
        <v>80</v>
      </c>
      <c r="G161" s="102">
        <v>0</v>
      </c>
      <c r="H161" s="104">
        <f t="shared" si="133"/>
        <v>0</v>
      </c>
      <c r="I161" s="102">
        <v>0</v>
      </c>
      <c r="J161" s="104">
        <f t="shared" si="134"/>
        <v>0</v>
      </c>
      <c r="K161" s="102">
        <v>0</v>
      </c>
      <c r="L161" s="130">
        <f t="shared" si="135"/>
        <v>0</v>
      </c>
      <c r="M161" s="102">
        <v>0</v>
      </c>
      <c r="N161" s="104">
        <f t="shared" si="136"/>
        <v>0</v>
      </c>
      <c r="O161" s="81">
        <v>7</v>
      </c>
      <c r="P161" s="77">
        <f t="shared" si="137"/>
        <v>70</v>
      </c>
      <c r="Q161" s="81">
        <v>10</v>
      </c>
      <c r="R161" s="77">
        <f t="shared" si="138"/>
        <v>55</v>
      </c>
      <c r="S161" s="102">
        <v>0</v>
      </c>
      <c r="T161" s="142">
        <f t="shared" si="139"/>
        <v>0</v>
      </c>
      <c r="U161" s="102">
        <v>0</v>
      </c>
      <c r="V161" s="142">
        <f t="shared" si="140"/>
        <v>0</v>
      </c>
      <c r="W161" s="81">
        <v>7</v>
      </c>
      <c r="X161" s="82">
        <f t="shared" si="141"/>
        <v>70</v>
      </c>
      <c r="Y161" s="12">
        <f t="shared" si="142"/>
        <v>20</v>
      </c>
      <c r="Z161" s="12">
        <f t="shared" si="142"/>
        <v>295</v>
      </c>
      <c r="AA161" s="12">
        <f t="shared" si="142"/>
        <v>295</v>
      </c>
      <c r="AB161" s="12">
        <f t="shared" si="142"/>
        <v>10</v>
      </c>
      <c r="AC161" s="12">
        <f t="shared" si="142"/>
        <v>0</v>
      </c>
      <c r="AD161" s="37"/>
    </row>
    <row r="162" spans="3:30" ht="18.75" customHeight="1">
      <c r="C162" s="167"/>
      <c r="D162" s="8" t="s">
        <v>66</v>
      </c>
      <c r="E162" s="101">
        <v>0</v>
      </c>
      <c r="F162" s="129">
        <f t="shared" si="132"/>
        <v>0</v>
      </c>
      <c r="G162" s="101">
        <v>0</v>
      </c>
      <c r="H162" s="129">
        <f t="shared" si="133"/>
        <v>0</v>
      </c>
      <c r="I162" s="101">
        <v>0</v>
      </c>
      <c r="J162" s="129">
        <f t="shared" si="134"/>
        <v>0</v>
      </c>
      <c r="K162" s="80">
        <v>5</v>
      </c>
      <c r="L162" s="76">
        <f t="shared" si="135"/>
        <v>80</v>
      </c>
      <c r="M162" s="101">
        <v>0</v>
      </c>
      <c r="N162" s="103">
        <f t="shared" si="136"/>
        <v>0</v>
      </c>
      <c r="O162" s="101">
        <v>0</v>
      </c>
      <c r="P162" s="129">
        <f t="shared" si="137"/>
        <v>0</v>
      </c>
      <c r="Q162" s="80">
        <v>5</v>
      </c>
      <c r="R162" s="76">
        <f t="shared" si="138"/>
        <v>80</v>
      </c>
      <c r="S162" s="101">
        <v>0</v>
      </c>
      <c r="T162" s="129">
        <f t="shared" si="139"/>
        <v>0</v>
      </c>
      <c r="U162" s="101">
        <v>0</v>
      </c>
      <c r="V162" s="129">
        <f t="shared" si="140"/>
        <v>0</v>
      </c>
      <c r="W162" s="101">
        <v>0</v>
      </c>
      <c r="X162" s="129">
        <f t="shared" si="141"/>
        <v>0</v>
      </c>
      <c r="Y162" s="12">
        <f t="shared" si="142"/>
        <v>10</v>
      </c>
      <c r="Z162" s="12">
        <f t="shared" si="142"/>
        <v>170</v>
      </c>
      <c r="AA162" s="12">
        <f t="shared" si="142"/>
        <v>170</v>
      </c>
      <c r="AB162" s="12">
        <f t="shared" si="142"/>
        <v>11</v>
      </c>
      <c r="AC162" s="12">
        <f t="shared" si="142"/>
        <v>0</v>
      </c>
      <c r="AD162" s="37"/>
    </row>
    <row r="163" spans="3:30" ht="18.75" customHeight="1">
      <c r="C163" s="167"/>
      <c r="D163" s="9" t="s">
        <v>27</v>
      </c>
      <c r="E163" s="81">
        <v>3</v>
      </c>
      <c r="F163" s="77">
        <f t="shared" si="132"/>
        <v>90</v>
      </c>
      <c r="G163" s="102">
        <v>0</v>
      </c>
      <c r="H163" s="104">
        <f t="shared" si="133"/>
        <v>0</v>
      </c>
      <c r="I163" s="102">
        <v>0</v>
      </c>
      <c r="J163" s="104">
        <f t="shared" si="134"/>
        <v>0</v>
      </c>
      <c r="K163" s="102">
        <v>0</v>
      </c>
      <c r="L163" s="130">
        <f t="shared" si="135"/>
        <v>0</v>
      </c>
      <c r="M163" s="102">
        <v>0</v>
      </c>
      <c r="N163" s="104">
        <f t="shared" si="136"/>
        <v>0</v>
      </c>
      <c r="O163" s="102">
        <v>0</v>
      </c>
      <c r="P163" s="130">
        <f t="shared" si="137"/>
        <v>0</v>
      </c>
      <c r="Q163" s="102">
        <v>0</v>
      </c>
      <c r="R163" s="104">
        <f t="shared" si="138"/>
        <v>0</v>
      </c>
      <c r="S163" s="102">
        <v>0</v>
      </c>
      <c r="T163" s="130">
        <f t="shared" si="139"/>
        <v>0</v>
      </c>
      <c r="U163" s="102">
        <v>0</v>
      </c>
      <c r="V163" s="130">
        <f t="shared" si="140"/>
        <v>0</v>
      </c>
      <c r="W163" s="102">
        <v>0</v>
      </c>
      <c r="X163" s="130">
        <f t="shared" si="141"/>
        <v>0</v>
      </c>
      <c r="Y163" s="12">
        <f t="shared" si="142"/>
        <v>5</v>
      </c>
      <c r="Z163" s="12">
        <f t="shared" si="142"/>
        <v>95</v>
      </c>
      <c r="AA163" s="12">
        <f t="shared" si="142"/>
        <v>95</v>
      </c>
      <c r="AB163" s="12">
        <f t="shared" si="142"/>
        <v>12</v>
      </c>
      <c r="AC163" s="12">
        <f t="shared" si="142"/>
        <v>0</v>
      </c>
      <c r="AD163" s="37"/>
    </row>
    <row r="164" spans="3:30" ht="18.75" customHeight="1">
      <c r="C164" s="167"/>
      <c r="D164" s="9" t="s">
        <v>77</v>
      </c>
      <c r="E164" s="102">
        <v>0</v>
      </c>
      <c r="F164" s="130">
        <f t="shared" si="132"/>
        <v>0</v>
      </c>
      <c r="G164" s="102">
        <v>0</v>
      </c>
      <c r="H164" s="130">
        <f t="shared" si="133"/>
        <v>0</v>
      </c>
      <c r="I164" s="102">
        <v>0</v>
      </c>
      <c r="J164" s="130">
        <f t="shared" si="134"/>
        <v>0</v>
      </c>
      <c r="K164" s="102">
        <v>0</v>
      </c>
      <c r="L164" s="130">
        <f t="shared" si="135"/>
        <v>0</v>
      </c>
      <c r="M164" s="102">
        <v>0</v>
      </c>
      <c r="N164" s="130">
        <f t="shared" si="136"/>
        <v>0</v>
      </c>
      <c r="O164" s="81">
        <v>4</v>
      </c>
      <c r="P164" s="77">
        <f t="shared" si="137"/>
        <v>85</v>
      </c>
      <c r="Q164" s="102">
        <v>0</v>
      </c>
      <c r="R164" s="104">
        <f t="shared" si="138"/>
        <v>0</v>
      </c>
      <c r="S164" s="102">
        <v>0</v>
      </c>
      <c r="T164" s="130">
        <f t="shared" si="139"/>
        <v>0</v>
      </c>
      <c r="U164" s="102">
        <v>0</v>
      </c>
      <c r="V164" s="130">
        <f t="shared" si="140"/>
        <v>0</v>
      </c>
      <c r="W164" s="102">
        <v>0</v>
      </c>
      <c r="X164" s="130">
        <f t="shared" si="141"/>
        <v>0</v>
      </c>
      <c r="Y164" s="12">
        <f t="shared" si="142"/>
        <v>5</v>
      </c>
      <c r="Z164" s="12">
        <f t="shared" si="142"/>
        <v>90</v>
      </c>
      <c r="AA164" s="12">
        <f t="shared" si="142"/>
        <v>90</v>
      </c>
      <c r="AB164" s="12">
        <f t="shared" si="142"/>
        <v>13</v>
      </c>
      <c r="AC164" s="12">
        <f t="shared" si="142"/>
        <v>0</v>
      </c>
      <c r="AD164" s="37"/>
    </row>
    <row r="165" spans="3:30" ht="18.75" customHeight="1">
      <c r="C165" s="167"/>
      <c r="D165" s="8"/>
      <c r="E165" s="80"/>
      <c r="F165" s="77" t="str">
        <f t="shared" si="132"/>
        <v> </v>
      </c>
      <c r="G165" s="80"/>
      <c r="H165" s="77" t="str">
        <f t="shared" si="133"/>
        <v> </v>
      </c>
      <c r="I165" s="80"/>
      <c r="J165" s="77" t="str">
        <f t="shared" si="134"/>
        <v> </v>
      </c>
      <c r="K165" s="80"/>
      <c r="L165" s="77" t="str">
        <f t="shared" si="135"/>
        <v> </v>
      </c>
      <c r="M165" s="80"/>
      <c r="N165" s="77" t="str">
        <f t="shared" si="136"/>
        <v> </v>
      </c>
      <c r="O165" s="80"/>
      <c r="P165" s="77" t="str">
        <f t="shared" si="137"/>
        <v> </v>
      </c>
      <c r="Q165" s="80"/>
      <c r="R165" s="77" t="str">
        <f t="shared" si="138"/>
        <v> </v>
      </c>
      <c r="S165" s="80"/>
      <c r="T165" s="76" t="str">
        <f aca="true" t="shared" si="143" ref="T165:T171">IF(S165=""," ",IF(S165=0,0,IF(S165&gt;20,5,-5*S165+105)))</f>
        <v> </v>
      </c>
      <c r="U165" s="80"/>
      <c r="V165" s="76" t="str">
        <f aca="true" t="shared" si="144" ref="V165:V171">IF(U165=""," ",IF(U165=0,0,IF(U165&gt;20,5,-5*U165+105)))</f>
        <v> </v>
      </c>
      <c r="W165" s="80"/>
      <c r="X165" s="76" t="str">
        <f aca="true" t="shared" si="145" ref="X165:X171">IF(W165=""," ",IF(W165=0,0,IF(W165&gt;20,5,-5*W165+105)))</f>
        <v> </v>
      </c>
      <c r="Y165" s="12">
        <f aca="true" t="shared" si="146" ref="Y165:AC167">Y189</f>
        <v>0</v>
      </c>
      <c r="Z165" s="12">
        <f t="shared" si="146"/>
        <v>0</v>
      </c>
      <c r="AA165" s="12" t="str">
        <f t="shared" si="146"/>
        <v> </v>
      </c>
      <c r="AB165" s="12" t="str">
        <f t="shared" si="146"/>
        <v> </v>
      </c>
      <c r="AC165" s="12">
        <f t="shared" si="146"/>
        <v>0</v>
      </c>
      <c r="AD165" s="37"/>
    </row>
    <row r="166" spans="3:30" ht="18.75" customHeight="1">
      <c r="C166" s="167"/>
      <c r="D166" s="8"/>
      <c r="E166" s="80"/>
      <c r="F166" s="76" t="str">
        <f aca="true" t="shared" si="147" ref="F166:F171">IF(E166=""," ",IF(E166=0,0,IF(E166&gt;20,5,-5*E166+105)))</f>
        <v> </v>
      </c>
      <c r="G166" s="80"/>
      <c r="H166" s="76" t="str">
        <f aca="true" t="shared" si="148" ref="H166:H171">IF(G166=""," ",IF(G166=0,0,IF(G166&gt;20,5,-5*G166+105)))</f>
        <v> </v>
      </c>
      <c r="I166" s="80"/>
      <c r="J166" s="76" t="str">
        <f aca="true" t="shared" si="149" ref="J166:J171">IF(I166=""," ",IF(I166=0,0,IF(I166&gt;20,5,-5*I166+105)))</f>
        <v> </v>
      </c>
      <c r="K166" s="80"/>
      <c r="L166" s="76" t="str">
        <f aca="true" t="shared" si="150" ref="L166:L171">IF(K166=""," ",IF(K166=0,0,IF(K166&gt;20,5,-5*K166+105)))</f>
        <v> </v>
      </c>
      <c r="M166" s="80"/>
      <c r="N166" s="76" t="str">
        <f aca="true" t="shared" si="151" ref="N166:N171">IF(M166=""," ",IF(M166=0,0,IF(M166&gt;20,5,-5*M166+105)))</f>
        <v> </v>
      </c>
      <c r="O166" s="80"/>
      <c r="P166" s="76" t="str">
        <f aca="true" t="shared" si="152" ref="P166:P171">IF(O166=""," ",IF(O166=0,0,IF(O166&gt;20,5,-5*O166+105)))</f>
        <v> </v>
      </c>
      <c r="Q166" s="80"/>
      <c r="R166" s="76" t="str">
        <f aca="true" t="shared" si="153" ref="R166:R171">IF(Q166=""," ",IF(Q166=0,0,IF(Q166&gt;20,5,-5*Q166+105)))</f>
        <v> </v>
      </c>
      <c r="S166" s="80"/>
      <c r="T166" s="76" t="str">
        <f t="shared" si="143"/>
        <v> </v>
      </c>
      <c r="U166" s="80"/>
      <c r="V166" s="76" t="str">
        <f t="shared" si="144"/>
        <v> </v>
      </c>
      <c r="W166" s="80"/>
      <c r="X166" s="76" t="str">
        <f t="shared" si="145"/>
        <v> </v>
      </c>
      <c r="Y166" s="12">
        <f t="shared" si="146"/>
        <v>0</v>
      </c>
      <c r="Z166" s="12">
        <f t="shared" si="146"/>
        <v>0</v>
      </c>
      <c r="AA166" s="12" t="str">
        <f t="shared" si="146"/>
        <v> </v>
      </c>
      <c r="AB166" s="12" t="str">
        <f t="shared" si="146"/>
        <v> </v>
      </c>
      <c r="AC166" s="12">
        <f t="shared" si="146"/>
        <v>0</v>
      </c>
      <c r="AD166" s="37"/>
    </row>
    <row r="167" spans="3:30" ht="18.75" customHeight="1">
      <c r="C167" s="167"/>
      <c r="D167" s="9"/>
      <c r="E167" s="81"/>
      <c r="F167" s="77" t="str">
        <f t="shared" si="147"/>
        <v> </v>
      </c>
      <c r="G167" s="81"/>
      <c r="H167" s="77" t="str">
        <f t="shared" si="148"/>
        <v> </v>
      </c>
      <c r="I167" s="81"/>
      <c r="J167" s="77" t="str">
        <f t="shared" si="149"/>
        <v> </v>
      </c>
      <c r="K167" s="81"/>
      <c r="L167" s="77" t="str">
        <f t="shared" si="150"/>
        <v> </v>
      </c>
      <c r="M167" s="81"/>
      <c r="N167" s="77" t="str">
        <f t="shared" si="151"/>
        <v> </v>
      </c>
      <c r="O167" s="81"/>
      <c r="P167" s="77" t="str">
        <f t="shared" si="152"/>
        <v> </v>
      </c>
      <c r="Q167" s="81"/>
      <c r="R167" s="77" t="str">
        <f t="shared" si="153"/>
        <v> </v>
      </c>
      <c r="S167" s="81"/>
      <c r="T167" s="82" t="str">
        <f t="shared" si="143"/>
        <v> </v>
      </c>
      <c r="U167" s="81"/>
      <c r="V167" s="82" t="str">
        <f t="shared" si="144"/>
        <v> </v>
      </c>
      <c r="W167" s="81"/>
      <c r="X167" s="82" t="str">
        <f t="shared" si="145"/>
        <v> </v>
      </c>
      <c r="Y167" s="12">
        <f t="shared" si="146"/>
        <v>0</v>
      </c>
      <c r="Z167" s="12">
        <f t="shared" si="146"/>
        <v>0</v>
      </c>
      <c r="AA167" s="12" t="str">
        <f t="shared" si="146"/>
        <v> </v>
      </c>
      <c r="AB167" s="12" t="str">
        <f t="shared" si="146"/>
        <v> </v>
      </c>
      <c r="AC167" s="12">
        <f t="shared" si="146"/>
        <v>0</v>
      </c>
      <c r="AD167" s="37"/>
    </row>
    <row r="168" spans="3:30" ht="18.75" customHeight="1">
      <c r="C168" s="167"/>
      <c r="D168" s="8"/>
      <c r="E168" s="80"/>
      <c r="F168" s="76" t="str">
        <f t="shared" si="147"/>
        <v> </v>
      </c>
      <c r="G168" s="80"/>
      <c r="H168" s="76" t="str">
        <f t="shared" si="148"/>
        <v> </v>
      </c>
      <c r="I168" s="80"/>
      <c r="J168" s="76" t="str">
        <f t="shared" si="149"/>
        <v> </v>
      </c>
      <c r="K168" s="80"/>
      <c r="L168" s="76" t="str">
        <f t="shared" si="150"/>
        <v> </v>
      </c>
      <c r="M168" s="80"/>
      <c r="N168" s="76" t="str">
        <f t="shared" si="151"/>
        <v> </v>
      </c>
      <c r="O168" s="80"/>
      <c r="P168" s="76" t="str">
        <f t="shared" si="152"/>
        <v> </v>
      </c>
      <c r="Q168" s="80"/>
      <c r="R168" s="76" t="str">
        <f t="shared" si="153"/>
        <v> </v>
      </c>
      <c r="S168" s="80"/>
      <c r="T168" s="76" t="str">
        <f t="shared" si="143"/>
        <v> </v>
      </c>
      <c r="U168" s="80"/>
      <c r="V168" s="76" t="str">
        <f t="shared" si="144"/>
        <v> </v>
      </c>
      <c r="W168" s="80"/>
      <c r="X168" s="76" t="str">
        <f t="shared" si="145"/>
        <v> </v>
      </c>
      <c r="Y168" s="12">
        <f aca="true" t="shared" si="154" ref="Y168:AC171">Y192</f>
        <v>0</v>
      </c>
      <c r="Z168" s="12">
        <f t="shared" si="154"/>
        <v>0</v>
      </c>
      <c r="AA168" s="12" t="str">
        <f t="shared" si="154"/>
        <v> </v>
      </c>
      <c r="AB168" s="12" t="str">
        <f t="shared" si="154"/>
        <v> </v>
      </c>
      <c r="AC168" s="12">
        <f t="shared" si="154"/>
        <v>0</v>
      </c>
      <c r="AD168" s="37"/>
    </row>
    <row r="169" spans="3:30" ht="18.75" customHeight="1">
      <c r="C169" s="167"/>
      <c r="D169" s="9"/>
      <c r="E169" s="81"/>
      <c r="F169" s="77" t="str">
        <f t="shared" si="147"/>
        <v> </v>
      </c>
      <c r="G169" s="81"/>
      <c r="H169" s="77" t="str">
        <f t="shared" si="148"/>
        <v> </v>
      </c>
      <c r="I169" s="81"/>
      <c r="J169" s="77" t="str">
        <f t="shared" si="149"/>
        <v> </v>
      </c>
      <c r="K169" s="81"/>
      <c r="L169" s="77" t="str">
        <f t="shared" si="150"/>
        <v> </v>
      </c>
      <c r="M169" s="81"/>
      <c r="N169" s="77" t="str">
        <f t="shared" si="151"/>
        <v> </v>
      </c>
      <c r="O169" s="81"/>
      <c r="P169" s="77" t="str">
        <f t="shared" si="152"/>
        <v> </v>
      </c>
      <c r="Q169" s="81"/>
      <c r="R169" s="77" t="str">
        <f t="shared" si="153"/>
        <v> </v>
      </c>
      <c r="S169" s="81"/>
      <c r="T169" s="77" t="str">
        <f t="shared" si="143"/>
        <v> </v>
      </c>
      <c r="U169" s="81"/>
      <c r="V169" s="77" t="str">
        <f t="shared" si="144"/>
        <v> </v>
      </c>
      <c r="W169" s="81"/>
      <c r="X169" s="77" t="str">
        <f t="shared" si="145"/>
        <v> </v>
      </c>
      <c r="Y169" s="12">
        <f t="shared" si="154"/>
        <v>0</v>
      </c>
      <c r="Z169" s="12">
        <f t="shared" si="154"/>
        <v>0</v>
      </c>
      <c r="AA169" s="12" t="str">
        <f t="shared" si="154"/>
        <v> </v>
      </c>
      <c r="AB169" s="12" t="str">
        <f t="shared" si="154"/>
        <v> </v>
      </c>
      <c r="AC169" s="12">
        <f t="shared" si="154"/>
        <v>0</v>
      </c>
      <c r="AD169" s="37"/>
    </row>
    <row r="170" spans="3:30" ht="18.75" customHeight="1">
      <c r="C170" s="36"/>
      <c r="D170" s="9"/>
      <c r="E170" s="81"/>
      <c r="F170" s="77" t="str">
        <f t="shared" si="147"/>
        <v> </v>
      </c>
      <c r="G170" s="81"/>
      <c r="H170" s="77" t="str">
        <f t="shared" si="148"/>
        <v> </v>
      </c>
      <c r="I170" s="81"/>
      <c r="J170" s="77" t="str">
        <f t="shared" si="149"/>
        <v> </v>
      </c>
      <c r="K170" s="81"/>
      <c r="L170" s="77" t="str">
        <f t="shared" si="150"/>
        <v> </v>
      </c>
      <c r="M170" s="81"/>
      <c r="N170" s="77" t="str">
        <f t="shared" si="151"/>
        <v> </v>
      </c>
      <c r="O170" s="81"/>
      <c r="P170" s="77" t="str">
        <f t="shared" si="152"/>
        <v> </v>
      </c>
      <c r="Q170" s="81"/>
      <c r="R170" s="77" t="str">
        <f t="shared" si="153"/>
        <v> </v>
      </c>
      <c r="S170" s="81"/>
      <c r="T170" s="77" t="str">
        <f t="shared" si="143"/>
        <v> </v>
      </c>
      <c r="U170" s="81"/>
      <c r="V170" s="77" t="str">
        <f t="shared" si="144"/>
        <v> </v>
      </c>
      <c r="W170" s="81"/>
      <c r="X170" s="77" t="str">
        <f t="shared" si="145"/>
        <v> </v>
      </c>
      <c r="Y170" s="12">
        <f t="shared" si="154"/>
        <v>0</v>
      </c>
      <c r="Z170" s="12">
        <f t="shared" si="154"/>
        <v>0</v>
      </c>
      <c r="AA170" s="12" t="str">
        <f t="shared" si="154"/>
        <v> </v>
      </c>
      <c r="AB170" s="12" t="str">
        <f t="shared" si="154"/>
        <v> </v>
      </c>
      <c r="AC170" s="12">
        <f t="shared" si="154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47"/>
        <v> </v>
      </c>
      <c r="G171" s="83"/>
      <c r="H171" s="78" t="str">
        <f t="shared" si="148"/>
        <v> </v>
      </c>
      <c r="I171" s="83"/>
      <c r="J171" s="78" t="str">
        <f t="shared" si="149"/>
        <v> </v>
      </c>
      <c r="K171" s="83"/>
      <c r="L171" s="78" t="str">
        <f t="shared" si="150"/>
        <v> </v>
      </c>
      <c r="M171" s="83"/>
      <c r="N171" s="78" t="str">
        <f t="shared" si="151"/>
        <v> </v>
      </c>
      <c r="O171" s="83"/>
      <c r="P171" s="78" t="str">
        <f t="shared" si="152"/>
        <v> </v>
      </c>
      <c r="Q171" s="83"/>
      <c r="R171" s="78" t="str">
        <f t="shared" si="153"/>
        <v> </v>
      </c>
      <c r="S171" s="83"/>
      <c r="T171" s="78" t="str">
        <f t="shared" si="143"/>
        <v> </v>
      </c>
      <c r="U171" s="83"/>
      <c r="V171" s="78" t="str">
        <f t="shared" si="144"/>
        <v> </v>
      </c>
      <c r="W171" s="83"/>
      <c r="X171" s="78" t="str">
        <f t="shared" si="145"/>
        <v> </v>
      </c>
      <c r="Y171" s="13">
        <f t="shared" si="154"/>
        <v>0</v>
      </c>
      <c r="Z171" s="13">
        <f t="shared" si="154"/>
        <v>0</v>
      </c>
      <c r="AA171" s="13" t="str">
        <f t="shared" si="154"/>
        <v> </v>
      </c>
      <c r="AB171" s="13" t="str">
        <f t="shared" si="154"/>
        <v> </v>
      </c>
      <c r="AC171" s="13">
        <f t="shared" si="154"/>
        <v>0</v>
      </c>
      <c r="AD171" s="37"/>
    </row>
    <row r="172" spans="3:30" ht="15.7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5" hidden="1"/>
    <row r="176" spans="4:30" ht="15" hidden="1">
      <c r="D176" s="14" t="str">
        <f aca="true" t="shared" si="155" ref="D176:D181">D152</f>
        <v>Benny Leyro</v>
      </c>
      <c r="E176" s="15"/>
      <c r="F176" s="16">
        <f aca="true" t="shared" si="156" ref="F176:F195">F152</f>
        <v>100</v>
      </c>
      <c r="G176" s="15"/>
      <c r="H176" s="16">
        <f aca="true" t="shared" si="157" ref="H176:H195">H152</f>
        <v>85</v>
      </c>
      <c r="I176" s="15"/>
      <c r="J176" s="16">
        <f aca="true" t="shared" si="158" ref="J176:J195">J152</f>
        <v>85</v>
      </c>
      <c r="K176" s="15"/>
      <c r="L176" s="16">
        <f aca="true" t="shared" si="159" ref="L176:L195">L152</f>
        <v>75</v>
      </c>
      <c r="M176" s="15"/>
      <c r="N176" s="16">
        <f aca="true" t="shared" si="160" ref="N176:N195">N152</f>
        <v>95</v>
      </c>
      <c r="O176" s="15"/>
      <c r="P176" s="16">
        <f aca="true" t="shared" si="161" ref="P176:P195">P152</f>
        <v>0</v>
      </c>
      <c r="Q176" s="15"/>
      <c r="R176" s="16">
        <f aca="true" t="shared" si="162" ref="R176:R195">R152</f>
        <v>90</v>
      </c>
      <c r="S176" s="17"/>
      <c r="T176" s="18">
        <f aca="true" t="shared" si="163" ref="T176:T195">T152</f>
        <v>95</v>
      </c>
      <c r="U176" s="17"/>
      <c r="V176" s="18">
        <f aca="true" t="shared" si="164" ref="V176:X195">V152</f>
        <v>100</v>
      </c>
      <c r="W176" s="17"/>
      <c r="X176" s="18">
        <f t="shared" si="164"/>
        <v>95</v>
      </c>
      <c r="Y176" s="19">
        <f aca="true" t="shared" si="165" ref="Y176:Y183">COUNTIF(E176:X176,"&gt;0")*5</f>
        <v>45</v>
      </c>
      <c r="Z176" s="19">
        <f aca="true" t="shared" si="166" ref="Z176:Z183">SUM(E176:Y176)</f>
        <v>865</v>
      </c>
      <c r="AA176" s="19">
        <f aca="true" t="shared" si="167" ref="AA176:AA195">IF(AD176&lt;23," ",SUM(E176:X176)-SMALL(E176:X176,1)-SMALL(E176:X176,2)-SMALL(E176:X176,3)+Y176)</f>
        <v>705</v>
      </c>
      <c r="AB176" s="19">
        <f>IF(AA176=" "," ",RANK(AA176,$AA$176:$AA$195))</f>
        <v>1</v>
      </c>
      <c r="AC176" s="19">
        <f aca="true" t="shared" si="168" ref="AC176:AC183">COUNTIF(E176:X176,100)</f>
        <v>2</v>
      </c>
      <c r="AD176" s="19">
        <f>COUNTIF(E176:X176,"&gt;=0")*5</f>
        <v>50</v>
      </c>
    </row>
    <row r="177" spans="4:30" ht="15" hidden="1">
      <c r="D177" s="20" t="str">
        <f t="shared" si="155"/>
        <v>Tom Bussmann</v>
      </c>
      <c r="E177" s="21"/>
      <c r="F177" s="22">
        <f t="shared" si="156"/>
        <v>95</v>
      </c>
      <c r="G177" s="21"/>
      <c r="H177" s="22">
        <f t="shared" si="157"/>
        <v>75</v>
      </c>
      <c r="I177" s="21"/>
      <c r="J177" s="22">
        <f t="shared" si="158"/>
        <v>0</v>
      </c>
      <c r="K177" s="21"/>
      <c r="L177" s="22">
        <f t="shared" si="159"/>
        <v>85</v>
      </c>
      <c r="M177" s="21"/>
      <c r="N177" s="22">
        <f t="shared" si="160"/>
        <v>100</v>
      </c>
      <c r="O177" s="21"/>
      <c r="P177" s="22">
        <f t="shared" si="161"/>
        <v>0</v>
      </c>
      <c r="Q177" s="21"/>
      <c r="R177" s="22">
        <f t="shared" si="162"/>
        <v>75</v>
      </c>
      <c r="S177" s="23"/>
      <c r="T177" s="24">
        <f t="shared" si="163"/>
        <v>90</v>
      </c>
      <c r="U177" s="23"/>
      <c r="V177" s="24">
        <f t="shared" si="164"/>
        <v>95</v>
      </c>
      <c r="W177" s="23"/>
      <c r="X177" s="24">
        <f t="shared" si="164"/>
        <v>85</v>
      </c>
      <c r="Y177" s="25">
        <f t="shared" si="165"/>
        <v>40</v>
      </c>
      <c r="Z177" s="25">
        <f t="shared" si="166"/>
        <v>740</v>
      </c>
      <c r="AA177" s="25">
        <f t="shared" si="167"/>
        <v>665</v>
      </c>
      <c r="AB177" s="25">
        <f aca="true" t="shared" si="169" ref="AB177:AB195">IF(AA177=" "," ",RANK(AA177,$AA$176:$AA$195))</f>
        <v>2</v>
      </c>
      <c r="AC177" s="25">
        <f t="shared" si="168"/>
        <v>1</v>
      </c>
      <c r="AD177" s="25">
        <f aca="true" t="shared" si="170" ref="AD177:AD195">COUNTIF(E177:X177,"&gt;=0")*5</f>
        <v>50</v>
      </c>
    </row>
    <row r="178" spans="4:30" ht="15" hidden="1">
      <c r="D178" s="20" t="str">
        <f t="shared" si="155"/>
        <v>Peter Lentros</v>
      </c>
      <c r="E178" s="21"/>
      <c r="F178" s="22">
        <f t="shared" si="156"/>
        <v>0</v>
      </c>
      <c r="G178" s="21"/>
      <c r="H178" s="22">
        <f t="shared" si="157"/>
        <v>100</v>
      </c>
      <c r="I178" s="21"/>
      <c r="J178" s="22">
        <f t="shared" si="158"/>
        <v>95</v>
      </c>
      <c r="K178" s="21"/>
      <c r="L178" s="22">
        <f t="shared" si="159"/>
        <v>95</v>
      </c>
      <c r="M178" s="21"/>
      <c r="N178" s="22">
        <f t="shared" si="160"/>
        <v>0</v>
      </c>
      <c r="O178" s="21"/>
      <c r="P178" s="22">
        <f t="shared" si="161"/>
        <v>100</v>
      </c>
      <c r="Q178" s="21"/>
      <c r="R178" s="22">
        <f t="shared" si="162"/>
        <v>95</v>
      </c>
      <c r="S178" s="23"/>
      <c r="T178" s="24">
        <f t="shared" si="163"/>
        <v>0</v>
      </c>
      <c r="U178" s="23"/>
      <c r="V178" s="24">
        <f t="shared" si="164"/>
        <v>0</v>
      </c>
      <c r="W178" s="23"/>
      <c r="X178" s="24">
        <f t="shared" si="164"/>
        <v>65</v>
      </c>
      <c r="Y178" s="25">
        <f t="shared" si="165"/>
        <v>30</v>
      </c>
      <c r="Z178" s="26">
        <f t="shared" si="166"/>
        <v>580</v>
      </c>
      <c r="AA178" s="26">
        <f t="shared" si="167"/>
        <v>580</v>
      </c>
      <c r="AB178" s="25">
        <f t="shared" si="169"/>
        <v>3</v>
      </c>
      <c r="AC178" s="26">
        <f t="shared" si="168"/>
        <v>2</v>
      </c>
      <c r="AD178" s="25">
        <f t="shared" si="170"/>
        <v>50</v>
      </c>
    </row>
    <row r="179" spans="4:30" ht="15" hidden="1">
      <c r="D179" s="20" t="str">
        <f t="shared" si="155"/>
        <v>Pete Medeiros</v>
      </c>
      <c r="E179" s="21"/>
      <c r="F179" s="22">
        <f t="shared" si="156"/>
        <v>0</v>
      </c>
      <c r="G179" s="21"/>
      <c r="H179" s="22">
        <f t="shared" si="157"/>
        <v>0</v>
      </c>
      <c r="I179" s="21"/>
      <c r="J179" s="22">
        <f t="shared" si="158"/>
        <v>0</v>
      </c>
      <c r="K179" s="21"/>
      <c r="L179" s="22">
        <f t="shared" si="159"/>
        <v>0</v>
      </c>
      <c r="M179" s="21"/>
      <c r="N179" s="22">
        <f t="shared" si="160"/>
        <v>0</v>
      </c>
      <c r="O179" s="21"/>
      <c r="P179" s="22">
        <f t="shared" si="161"/>
        <v>80</v>
      </c>
      <c r="Q179" s="21"/>
      <c r="R179" s="22">
        <f t="shared" si="162"/>
        <v>70</v>
      </c>
      <c r="S179" s="23"/>
      <c r="T179" s="24">
        <f t="shared" si="163"/>
        <v>100</v>
      </c>
      <c r="U179" s="23"/>
      <c r="V179" s="24">
        <f t="shared" si="164"/>
        <v>90</v>
      </c>
      <c r="W179" s="23"/>
      <c r="X179" s="24">
        <f t="shared" si="164"/>
        <v>90</v>
      </c>
      <c r="Y179" s="25">
        <f t="shared" si="165"/>
        <v>25</v>
      </c>
      <c r="Z179" s="26">
        <f t="shared" si="166"/>
        <v>455</v>
      </c>
      <c r="AA179" s="26">
        <f t="shared" si="167"/>
        <v>455</v>
      </c>
      <c r="AB179" s="25">
        <f t="shared" si="169"/>
        <v>4</v>
      </c>
      <c r="AC179" s="26">
        <f t="shared" si="168"/>
        <v>1</v>
      </c>
      <c r="AD179" s="25">
        <f t="shared" si="170"/>
        <v>50</v>
      </c>
    </row>
    <row r="180" spans="4:30" ht="15" hidden="1">
      <c r="D180" s="20" t="str">
        <f t="shared" si="155"/>
        <v>Jim Colligan</v>
      </c>
      <c r="E180" s="21"/>
      <c r="F180" s="22">
        <f t="shared" si="156"/>
        <v>0</v>
      </c>
      <c r="G180" s="21"/>
      <c r="H180" s="22">
        <f t="shared" si="157"/>
        <v>95</v>
      </c>
      <c r="I180" s="21"/>
      <c r="J180" s="22">
        <f t="shared" si="158"/>
        <v>90</v>
      </c>
      <c r="K180" s="21"/>
      <c r="L180" s="22">
        <f t="shared" si="159"/>
        <v>90</v>
      </c>
      <c r="M180" s="21"/>
      <c r="N180" s="22">
        <f t="shared" si="160"/>
        <v>0</v>
      </c>
      <c r="O180" s="21"/>
      <c r="P180" s="22">
        <f t="shared" si="161"/>
        <v>75</v>
      </c>
      <c r="Q180" s="21"/>
      <c r="R180" s="22">
        <f t="shared" si="162"/>
        <v>60</v>
      </c>
      <c r="S180" s="23"/>
      <c r="T180" s="24">
        <f t="shared" si="163"/>
        <v>0</v>
      </c>
      <c r="U180" s="23"/>
      <c r="V180" s="24">
        <f t="shared" si="164"/>
        <v>0</v>
      </c>
      <c r="W180" s="23"/>
      <c r="X180" s="24">
        <f t="shared" si="164"/>
        <v>0</v>
      </c>
      <c r="Y180" s="25">
        <f t="shared" si="165"/>
        <v>25</v>
      </c>
      <c r="Z180" s="26">
        <f t="shared" si="166"/>
        <v>435</v>
      </c>
      <c r="AA180" s="26">
        <f t="shared" si="167"/>
        <v>435</v>
      </c>
      <c r="AB180" s="25">
        <f t="shared" si="169"/>
        <v>5</v>
      </c>
      <c r="AC180" s="26">
        <f t="shared" si="168"/>
        <v>0</v>
      </c>
      <c r="AD180" s="25">
        <f t="shared" si="170"/>
        <v>50</v>
      </c>
    </row>
    <row r="181" spans="4:30" ht="15" hidden="1">
      <c r="D181" s="20" t="str">
        <f t="shared" si="155"/>
        <v>Mike Resnick</v>
      </c>
      <c r="E181" s="21"/>
      <c r="F181" s="22">
        <f t="shared" si="156"/>
        <v>0</v>
      </c>
      <c r="G181" s="21"/>
      <c r="H181" s="22">
        <f t="shared" si="157"/>
        <v>0</v>
      </c>
      <c r="I181" s="21"/>
      <c r="J181" s="22">
        <f t="shared" si="158"/>
        <v>100</v>
      </c>
      <c r="K181" s="21"/>
      <c r="L181" s="22">
        <f t="shared" si="159"/>
        <v>100</v>
      </c>
      <c r="M181" s="21"/>
      <c r="N181" s="22">
        <f t="shared" si="160"/>
        <v>0</v>
      </c>
      <c r="O181" s="21"/>
      <c r="P181" s="22">
        <f t="shared" si="161"/>
        <v>95</v>
      </c>
      <c r="Q181" s="21"/>
      <c r="R181" s="22">
        <f t="shared" si="162"/>
        <v>100</v>
      </c>
      <c r="S181" s="23"/>
      <c r="T181" s="24">
        <f t="shared" si="163"/>
        <v>0</v>
      </c>
      <c r="U181" s="23"/>
      <c r="V181" s="24">
        <f t="shared" si="164"/>
        <v>0</v>
      </c>
      <c r="W181" s="23"/>
      <c r="X181" s="24">
        <f t="shared" si="164"/>
        <v>0</v>
      </c>
      <c r="Y181" s="25">
        <f t="shared" si="165"/>
        <v>20</v>
      </c>
      <c r="Z181" s="26">
        <f t="shared" si="166"/>
        <v>415</v>
      </c>
      <c r="AA181" s="26">
        <f t="shared" si="167"/>
        <v>415</v>
      </c>
      <c r="AB181" s="25">
        <f t="shared" si="169"/>
        <v>6</v>
      </c>
      <c r="AC181" s="26">
        <f t="shared" si="168"/>
        <v>3</v>
      </c>
      <c r="AD181" s="25">
        <f t="shared" si="170"/>
        <v>50</v>
      </c>
    </row>
    <row r="182" spans="4:30" ht="15" hidden="1">
      <c r="D182" s="20" t="str">
        <f aca="true" t="shared" si="171" ref="D182:D194">D156</f>
        <v>Jim Colligan</v>
      </c>
      <c r="E182" s="21"/>
      <c r="F182" s="22">
        <f t="shared" si="156"/>
        <v>0</v>
      </c>
      <c r="G182" s="21"/>
      <c r="H182" s="22">
        <f t="shared" si="157"/>
        <v>90</v>
      </c>
      <c r="I182" s="21"/>
      <c r="J182" s="22">
        <f t="shared" si="158"/>
        <v>0</v>
      </c>
      <c r="K182" s="21"/>
      <c r="L182" s="22">
        <f t="shared" si="159"/>
        <v>0</v>
      </c>
      <c r="M182" s="21"/>
      <c r="N182" s="22">
        <f t="shared" si="160"/>
        <v>0</v>
      </c>
      <c r="O182" s="21"/>
      <c r="P182" s="22">
        <f t="shared" si="161"/>
        <v>90</v>
      </c>
      <c r="Q182" s="21"/>
      <c r="R182" s="22">
        <f t="shared" si="162"/>
        <v>85</v>
      </c>
      <c r="S182" s="23"/>
      <c r="T182" s="24">
        <f t="shared" si="163"/>
        <v>0</v>
      </c>
      <c r="U182" s="23"/>
      <c r="V182" s="24">
        <f t="shared" si="164"/>
        <v>0</v>
      </c>
      <c r="W182" s="23"/>
      <c r="X182" s="24">
        <f t="shared" si="164"/>
        <v>100</v>
      </c>
      <c r="Y182" s="25">
        <f t="shared" si="165"/>
        <v>20</v>
      </c>
      <c r="Z182" s="26">
        <f t="shared" si="166"/>
        <v>385</v>
      </c>
      <c r="AA182" s="26">
        <f t="shared" si="167"/>
        <v>385</v>
      </c>
      <c r="AB182" s="25">
        <f t="shared" si="169"/>
        <v>7</v>
      </c>
      <c r="AC182" s="26">
        <f t="shared" si="168"/>
        <v>1</v>
      </c>
      <c r="AD182" s="25">
        <f t="shared" si="170"/>
        <v>50</v>
      </c>
    </row>
    <row r="183" spans="4:30" ht="15" hidden="1">
      <c r="D183" s="20" t="str">
        <f t="shared" si="171"/>
        <v>Mike Resnick</v>
      </c>
      <c r="E183" s="21"/>
      <c r="F183" s="22">
        <f t="shared" si="156"/>
        <v>85</v>
      </c>
      <c r="G183" s="21"/>
      <c r="H183" s="22">
        <f t="shared" si="157"/>
        <v>0</v>
      </c>
      <c r="I183" s="21"/>
      <c r="J183" s="22">
        <f t="shared" si="158"/>
        <v>0</v>
      </c>
      <c r="K183" s="21"/>
      <c r="L183" s="22">
        <f t="shared" si="159"/>
        <v>70</v>
      </c>
      <c r="M183" s="21"/>
      <c r="N183" s="22">
        <f t="shared" si="160"/>
        <v>0</v>
      </c>
      <c r="O183" s="21"/>
      <c r="P183" s="22">
        <f t="shared" si="161"/>
        <v>65</v>
      </c>
      <c r="Q183" s="21"/>
      <c r="R183" s="22">
        <f t="shared" si="162"/>
        <v>50</v>
      </c>
      <c r="S183" s="23"/>
      <c r="T183" s="24">
        <f t="shared" si="163"/>
        <v>0</v>
      </c>
      <c r="U183" s="23"/>
      <c r="V183" s="24">
        <f t="shared" si="164"/>
        <v>0</v>
      </c>
      <c r="W183" s="23"/>
      <c r="X183" s="24">
        <f t="shared" si="164"/>
        <v>80</v>
      </c>
      <c r="Y183" s="25">
        <f t="shared" si="165"/>
        <v>25</v>
      </c>
      <c r="Z183" s="26">
        <f t="shared" si="166"/>
        <v>375</v>
      </c>
      <c r="AA183" s="26">
        <f t="shared" si="167"/>
        <v>375</v>
      </c>
      <c r="AB183" s="25">
        <f t="shared" si="169"/>
        <v>8</v>
      </c>
      <c r="AC183" s="26">
        <f t="shared" si="168"/>
        <v>0</v>
      </c>
      <c r="AD183" s="25">
        <f t="shared" si="170"/>
        <v>50</v>
      </c>
    </row>
    <row r="184" spans="4:30" ht="15" hidden="1">
      <c r="D184" s="20" t="str">
        <f t="shared" si="171"/>
        <v>Don Hall</v>
      </c>
      <c r="E184" s="21"/>
      <c r="F184" s="22">
        <f t="shared" si="156"/>
        <v>0</v>
      </c>
      <c r="G184" s="21"/>
      <c r="H184" s="22">
        <f t="shared" si="157"/>
        <v>80</v>
      </c>
      <c r="I184" s="21"/>
      <c r="J184" s="22">
        <f t="shared" si="158"/>
        <v>0</v>
      </c>
      <c r="K184" s="21"/>
      <c r="L184" s="22">
        <f t="shared" si="159"/>
        <v>0</v>
      </c>
      <c r="M184" s="21"/>
      <c r="N184" s="22">
        <f t="shared" si="160"/>
        <v>0</v>
      </c>
      <c r="O184" s="21"/>
      <c r="P184" s="22">
        <f t="shared" si="161"/>
        <v>60</v>
      </c>
      <c r="Q184" s="21"/>
      <c r="R184" s="22">
        <f t="shared" si="162"/>
        <v>65</v>
      </c>
      <c r="S184" s="23"/>
      <c r="T184" s="24">
        <f t="shared" si="163"/>
        <v>0</v>
      </c>
      <c r="U184" s="23"/>
      <c r="V184" s="24">
        <f t="shared" si="164"/>
        <v>0</v>
      </c>
      <c r="W184" s="23"/>
      <c r="X184" s="24">
        <f t="shared" si="164"/>
        <v>75</v>
      </c>
      <c r="Y184" s="25">
        <f aca="true" t="shared" si="172" ref="Y184:Y195">COUNTIF(E184:X184,"&gt;0")*5</f>
        <v>20</v>
      </c>
      <c r="Z184" s="26">
        <f aca="true" t="shared" si="173" ref="Z184:Z195">SUM(E184:Y184)</f>
        <v>300</v>
      </c>
      <c r="AA184" s="26">
        <f t="shared" si="167"/>
        <v>300</v>
      </c>
      <c r="AB184" s="25">
        <f t="shared" si="169"/>
        <v>9</v>
      </c>
      <c r="AC184" s="26">
        <f aca="true" t="shared" si="174" ref="AC184:AC195">COUNTIF(E184:X184,100)</f>
        <v>0</v>
      </c>
      <c r="AD184" s="25">
        <f t="shared" si="170"/>
        <v>50</v>
      </c>
    </row>
    <row r="185" spans="4:30" ht="15" hidden="1">
      <c r="D185" s="20" t="str">
        <f t="shared" si="171"/>
        <v>Eric Handel</v>
      </c>
      <c r="E185" s="21"/>
      <c r="F185" s="22">
        <f t="shared" si="156"/>
        <v>80</v>
      </c>
      <c r="G185" s="21"/>
      <c r="H185" s="22">
        <f t="shared" si="157"/>
        <v>0</v>
      </c>
      <c r="I185" s="21"/>
      <c r="J185" s="22">
        <f t="shared" si="158"/>
        <v>0</v>
      </c>
      <c r="K185" s="21"/>
      <c r="L185" s="22">
        <f t="shared" si="159"/>
        <v>0</v>
      </c>
      <c r="M185" s="21"/>
      <c r="N185" s="22">
        <f t="shared" si="160"/>
        <v>0</v>
      </c>
      <c r="O185" s="21"/>
      <c r="P185" s="22">
        <f t="shared" si="161"/>
        <v>70</v>
      </c>
      <c r="Q185" s="21"/>
      <c r="R185" s="22">
        <f t="shared" si="162"/>
        <v>55</v>
      </c>
      <c r="S185" s="23"/>
      <c r="T185" s="24">
        <f t="shared" si="163"/>
        <v>0</v>
      </c>
      <c r="U185" s="23"/>
      <c r="V185" s="24">
        <f t="shared" si="164"/>
        <v>0</v>
      </c>
      <c r="W185" s="23"/>
      <c r="X185" s="24">
        <f t="shared" si="164"/>
        <v>70</v>
      </c>
      <c r="Y185" s="25">
        <f t="shared" si="172"/>
        <v>20</v>
      </c>
      <c r="Z185" s="26">
        <f t="shared" si="173"/>
        <v>295</v>
      </c>
      <c r="AA185" s="26">
        <f t="shared" si="167"/>
        <v>295</v>
      </c>
      <c r="AB185" s="25">
        <f t="shared" si="169"/>
        <v>10</v>
      </c>
      <c r="AC185" s="26">
        <f t="shared" si="174"/>
        <v>0</v>
      </c>
      <c r="AD185" s="25">
        <f t="shared" si="170"/>
        <v>50</v>
      </c>
    </row>
    <row r="186" spans="4:30" ht="15" hidden="1">
      <c r="D186" s="20" t="str">
        <f t="shared" si="171"/>
        <v>Tom Smith</v>
      </c>
      <c r="E186" s="21"/>
      <c r="F186" s="22">
        <f t="shared" si="156"/>
        <v>0</v>
      </c>
      <c r="G186" s="21"/>
      <c r="H186" s="22">
        <f t="shared" si="157"/>
        <v>0</v>
      </c>
      <c r="I186" s="21"/>
      <c r="J186" s="22">
        <f t="shared" si="158"/>
        <v>0</v>
      </c>
      <c r="K186" s="21"/>
      <c r="L186" s="22">
        <f t="shared" si="159"/>
        <v>80</v>
      </c>
      <c r="M186" s="21"/>
      <c r="N186" s="22">
        <f t="shared" si="160"/>
        <v>0</v>
      </c>
      <c r="O186" s="21"/>
      <c r="P186" s="22">
        <f t="shared" si="161"/>
        <v>0</v>
      </c>
      <c r="Q186" s="21"/>
      <c r="R186" s="22">
        <f t="shared" si="162"/>
        <v>80</v>
      </c>
      <c r="S186" s="23"/>
      <c r="T186" s="24">
        <f t="shared" si="163"/>
        <v>0</v>
      </c>
      <c r="U186" s="23"/>
      <c r="V186" s="24">
        <f t="shared" si="164"/>
        <v>0</v>
      </c>
      <c r="W186" s="23"/>
      <c r="X186" s="24">
        <f t="shared" si="164"/>
        <v>0</v>
      </c>
      <c r="Y186" s="25">
        <f t="shared" si="172"/>
        <v>10</v>
      </c>
      <c r="Z186" s="26">
        <f t="shared" si="173"/>
        <v>170</v>
      </c>
      <c r="AA186" s="26">
        <f t="shared" si="167"/>
        <v>170</v>
      </c>
      <c r="AB186" s="25">
        <f t="shared" si="169"/>
        <v>11</v>
      </c>
      <c r="AC186" s="26">
        <f t="shared" si="174"/>
        <v>0</v>
      </c>
      <c r="AD186" s="25">
        <f t="shared" si="170"/>
        <v>50</v>
      </c>
    </row>
    <row r="187" spans="4:30" ht="15" hidden="1">
      <c r="D187" s="20" t="str">
        <f t="shared" si="171"/>
        <v>Durf Hyson</v>
      </c>
      <c r="E187" s="21"/>
      <c r="F187" s="22">
        <f t="shared" si="156"/>
        <v>90</v>
      </c>
      <c r="G187" s="21"/>
      <c r="H187" s="22">
        <f t="shared" si="157"/>
        <v>0</v>
      </c>
      <c r="I187" s="21"/>
      <c r="J187" s="22">
        <f t="shared" si="158"/>
        <v>0</v>
      </c>
      <c r="K187" s="21"/>
      <c r="L187" s="22">
        <f t="shared" si="159"/>
        <v>0</v>
      </c>
      <c r="M187" s="21"/>
      <c r="N187" s="22">
        <f t="shared" si="160"/>
        <v>0</v>
      </c>
      <c r="O187" s="21"/>
      <c r="P187" s="22">
        <f t="shared" si="161"/>
        <v>0</v>
      </c>
      <c r="Q187" s="21"/>
      <c r="R187" s="22">
        <f t="shared" si="162"/>
        <v>0</v>
      </c>
      <c r="S187" s="23"/>
      <c r="T187" s="24">
        <f t="shared" si="163"/>
        <v>0</v>
      </c>
      <c r="U187" s="23"/>
      <c r="V187" s="24">
        <f t="shared" si="164"/>
        <v>0</v>
      </c>
      <c r="W187" s="23"/>
      <c r="X187" s="24">
        <f t="shared" si="164"/>
        <v>0</v>
      </c>
      <c r="Y187" s="25">
        <f t="shared" si="172"/>
        <v>5</v>
      </c>
      <c r="Z187" s="26">
        <f t="shared" si="173"/>
        <v>95</v>
      </c>
      <c r="AA187" s="26">
        <f t="shared" si="167"/>
        <v>95</v>
      </c>
      <c r="AB187" s="25">
        <f t="shared" si="169"/>
        <v>12</v>
      </c>
      <c r="AC187" s="26">
        <f t="shared" si="174"/>
        <v>0</v>
      </c>
      <c r="AD187" s="25">
        <f t="shared" si="170"/>
        <v>50</v>
      </c>
    </row>
    <row r="188" spans="4:30" ht="15" hidden="1">
      <c r="D188" s="20" t="str">
        <f t="shared" si="171"/>
        <v>Paul Crosby</v>
      </c>
      <c r="E188" s="21"/>
      <c r="F188" s="22">
        <f t="shared" si="156"/>
        <v>0</v>
      </c>
      <c r="G188" s="21"/>
      <c r="H188" s="22">
        <f t="shared" si="157"/>
        <v>0</v>
      </c>
      <c r="I188" s="21"/>
      <c r="J188" s="22">
        <f t="shared" si="158"/>
        <v>0</v>
      </c>
      <c r="K188" s="21"/>
      <c r="L188" s="22">
        <f t="shared" si="159"/>
        <v>0</v>
      </c>
      <c r="M188" s="21"/>
      <c r="N188" s="22">
        <f t="shared" si="160"/>
        <v>0</v>
      </c>
      <c r="O188" s="21"/>
      <c r="P188" s="22">
        <f t="shared" si="161"/>
        <v>85</v>
      </c>
      <c r="Q188" s="21"/>
      <c r="R188" s="22">
        <f t="shared" si="162"/>
        <v>0</v>
      </c>
      <c r="S188" s="23"/>
      <c r="T188" s="24">
        <f t="shared" si="163"/>
        <v>0</v>
      </c>
      <c r="U188" s="23"/>
      <c r="V188" s="24">
        <f t="shared" si="164"/>
        <v>0</v>
      </c>
      <c r="W188" s="23"/>
      <c r="X188" s="24">
        <f t="shared" si="164"/>
        <v>0</v>
      </c>
      <c r="Y188" s="25">
        <f t="shared" si="172"/>
        <v>5</v>
      </c>
      <c r="Z188" s="26">
        <f t="shared" si="173"/>
        <v>90</v>
      </c>
      <c r="AA188" s="26">
        <f t="shared" si="167"/>
        <v>90</v>
      </c>
      <c r="AB188" s="25">
        <f t="shared" si="169"/>
        <v>13</v>
      </c>
      <c r="AC188" s="26">
        <f t="shared" si="174"/>
        <v>0</v>
      </c>
      <c r="AD188" s="25">
        <f t="shared" si="170"/>
        <v>50</v>
      </c>
    </row>
    <row r="189" spans="4:30" ht="15" hidden="1">
      <c r="D189" s="20" t="str">
        <f t="shared" si="171"/>
        <v>Phil Hilgert</v>
      </c>
      <c r="E189" s="21"/>
      <c r="F189" s="22" t="str">
        <f t="shared" si="156"/>
        <v> </v>
      </c>
      <c r="G189" s="21"/>
      <c r="H189" s="22" t="str">
        <f t="shared" si="157"/>
        <v> </v>
      </c>
      <c r="I189" s="21"/>
      <c r="J189" s="22" t="str">
        <f t="shared" si="158"/>
        <v> </v>
      </c>
      <c r="K189" s="21"/>
      <c r="L189" s="22" t="str">
        <f t="shared" si="159"/>
        <v> </v>
      </c>
      <c r="M189" s="21"/>
      <c r="N189" s="22" t="str">
        <f t="shared" si="160"/>
        <v> </v>
      </c>
      <c r="O189" s="21"/>
      <c r="P189" s="22" t="str">
        <f t="shared" si="161"/>
        <v> </v>
      </c>
      <c r="Q189" s="21"/>
      <c r="R189" s="22" t="str">
        <f t="shared" si="162"/>
        <v> </v>
      </c>
      <c r="S189" s="23"/>
      <c r="T189" s="24" t="str">
        <f t="shared" si="163"/>
        <v> </v>
      </c>
      <c r="U189" s="23"/>
      <c r="V189" s="24" t="str">
        <f t="shared" si="164"/>
        <v> </v>
      </c>
      <c r="W189" s="23"/>
      <c r="X189" s="24" t="str">
        <f t="shared" si="164"/>
        <v> </v>
      </c>
      <c r="Y189" s="25">
        <f t="shared" si="172"/>
        <v>0</v>
      </c>
      <c r="Z189" s="26">
        <f t="shared" si="173"/>
        <v>0</v>
      </c>
      <c r="AA189" s="26" t="str">
        <f t="shared" si="167"/>
        <v> </v>
      </c>
      <c r="AB189" s="25" t="str">
        <f t="shared" si="169"/>
        <v> </v>
      </c>
      <c r="AC189" s="26">
        <f t="shared" si="174"/>
        <v>0</v>
      </c>
      <c r="AD189" s="25">
        <f t="shared" si="170"/>
        <v>0</v>
      </c>
    </row>
    <row r="190" spans="4:30" ht="15" hidden="1">
      <c r="D190" s="20" t="str">
        <f t="shared" si="171"/>
        <v>John Borge</v>
      </c>
      <c r="E190" s="21"/>
      <c r="F190" s="22" t="str">
        <f t="shared" si="156"/>
        <v> </v>
      </c>
      <c r="G190" s="21"/>
      <c r="H190" s="22" t="str">
        <f t="shared" si="157"/>
        <v> </v>
      </c>
      <c r="I190" s="21"/>
      <c r="J190" s="22" t="str">
        <f t="shared" si="158"/>
        <v> </v>
      </c>
      <c r="K190" s="21"/>
      <c r="L190" s="22" t="str">
        <f t="shared" si="159"/>
        <v> </v>
      </c>
      <c r="M190" s="21"/>
      <c r="N190" s="22" t="str">
        <f t="shared" si="160"/>
        <v> </v>
      </c>
      <c r="O190" s="21"/>
      <c r="P190" s="22" t="str">
        <f t="shared" si="161"/>
        <v> </v>
      </c>
      <c r="Q190" s="21"/>
      <c r="R190" s="22" t="str">
        <f t="shared" si="162"/>
        <v> </v>
      </c>
      <c r="S190" s="23"/>
      <c r="T190" s="24" t="str">
        <f t="shared" si="163"/>
        <v> </v>
      </c>
      <c r="U190" s="23"/>
      <c r="V190" s="24" t="str">
        <f t="shared" si="164"/>
        <v> </v>
      </c>
      <c r="W190" s="23"/>
      <c r="X190" s="24" t="str">
        <f t="shared" si="164"/>
        <v> </v>
      </c>
      <c r="Y190" s="25">
        <f t="shared" si="172"/>
        <v>0</v>
      </c>
      <c r="Z190" s="26">
        <f t="shared" si="173"/>
        <v>0</v>
      </c>
      <c r="AA190" s="26" t="str">
        <f t="shared" si="167"/>
        <v> </v>
      </c>
      <c r="AB190" s="25" t="str">
        <f t="shared" si="169"/>
        <v> </v>
      </c>
      <c r="AC190" s="26">
        <f t="shared" si="174"/>
        <v>0</v>
      </c>
      <c r="AD190" s="25">
        <f t="shared" si="170"/>
        <v>0</v>
      </c>
    </row>
    <row r="191" spans="4:30" ht="15" hidden="1">
      <c r="D191" s="20">
        <f t="shared" si="171"/>
        <v>0</v>
      </c>
      <c r="E191" s="21"/>
      <c r="F191" s="22" t="str">
        <f t="shared" si="156"/>
        <v> </v>
      </c>
      <c r="G191" s="21"/>
      <c r="H191" s="22" t="str">
        <f t="shared" si="157"/>
        <v> </v>
      </c>
      <c r="I191" s="21"/>
      <c r="J191" s="22" t="str">
        <f t="shared" si="158"/>
        <v> </v>
      </c>
      <c r="K191" s="21"/>
      <c r="L191" s="22" t="str">
        <f t="shared" si="159"/>
        <v> </v>
      </c>
      <c r="M191" s="21"/>
      <c r="N191" s="22" t="str">
        <f t="shared" si="160"/>
        <v> </v>
      </c>
      <c r="O191" s="21"/>
      <c r="P191" s="22" t="str">
        <f t="shared" si="161"/>
        <v> </v>
      </c>
      <c r="Q191" s="21"/>
      <c r="R191" s="22" t="str">
        <f t="shared" si="162"/>
        <v> </v>
      </c>
      <c r="S191" s="23"/>
      <c r="T191" s="24" t="str">
        <f t="shared" si="163"/>
        <v> </v>
      </c>
      <c r="U191" s="23"/>
      <c r="V191" s="24" t="str">
        <f t="shared" si="164"/>
        <v> </v>
      </c>
      <c r="W191" s="23"/>
      <c r="X191" s="24" t="str">
        <f t="shared" si="164"/>
        <v> </v>
      </c>
      <c r="Y191" s="25">
        <f t="shared" si="172"/>
        <v>0</v>
      </c>
      <c r="Z191" s="26">
        <f t="shared" si="173"/>
        <v>0</v>
      </c>
      <c r="AA191" s="26" t="str">
        <f t="shared" si="167"/>
        <v> </v>
      </c>
      <c r="AB191" s="25" t="str">
        <f t="shared" si="169"/>
        <v> </v>
      </c>
      <c r="AC191" s="26">
        <f t="shared" si="174"/>
        <v>0</v>
      </c>
      <c r="AD191" s="25">
        <f t="shared" si="170"/>
        <v>0</v>
      </c>
    </row>
    <row r="192" spans="4:30" ht="15" hidden="1">
      <c r="D192" s="20">
        <f t="shared" si="171"/>
        <v>0</v>
      </c>
      <c r="E192" s="21"/>
      <c r="F192" s="22" t="str">
        <f t="shared" si="156"/>
        <v> </v>
      </c>
      <c r="G192" s="21"/>
      <c r="H192" s="22" t="str">
        <f t="shared" si="157"/>
        <v> </v>
      </c>
      <c r="I192" s="21"/>
      <c r="J192" s="22" t="str">
        <f t="shared" si="158"/>
        <v> </v>
      </c>
      <c r="K192" s="21"/>
      <c r="L192" s="22" t="str">
        <f t="shared" si="159"/>
        <v> </v>
      </c>
      <c r="M192" s="21"/>
      <c r="N192" s="22" t="str">
        <f t="shared" si="160"/>
        <v> </v>
      </c>
      <c r="O192" s="21"/>
      <c r="P192" s="22" t="str">
        <f t="shared" si="161"/>
        <v> </v>
      </c>
      <c r="Q192" s="21"/>
      <c r="R192" s="22" t="str">
        <f t="shared" si="162"/>
        <v> </v>
      </c>
      <c r="S192" s="23"/>
      <c r="T192" s="24" t="str">
        <f t="shared" si="163"/>
        <v> </v>
      </c>
      <c r="U192" s="23"/>
      <c r="V192" s="24" t="str">
        <f t="shared" si="164"/>
        <v> </v>
      </c>
      <c r="W192" s="23"/>
      <c r="X192" s="24" t="str">
        <f t="shared" si="164"/>
        <v> </v>
      </c>
      <c r="Y192" s="25">
        <f t="shared" si="172"/>
        <v>0</v>
      </c>
      <c r="Z192" s="26">
        <f t="shared" si="173"/>
        <v>0</v>
      </c>
      <c r="AA192" s="26" t="str">
        <f t="shared" si="167"/>
        <v> </v>
      </c>
      <c r="AB192" s="25" t="str">
        <f t="shared" si="169"/>
        <v> </v>
      </c>
      <c r="AC192" s="26">
        <f t="shared" si="174"/>
        <v>0</v>
      </c>
      <c r="AD192" s="25">
        <f t="shared" si="170"/>
        <v>0</v>
      </c>
    </row>
    <row r="193" spans="4:30" ht="15" hidden="1">
      <c r="D193" s="20">
        <f t="shared" si="171"/>
        <v>0</v>
      </c>
      <c r="E193" s="21"/>
      <c r="F193" s="22" t="str">
        <f t="shared" si="156"/>
        <v> </v>
      </c>
      <c r="G193" s="21"/>
      <c r="H193" s="22" t="str">
        <f t="shared" si="157"/>
        <v> </v>
      </c>
      <c r="I193" s="21"/>
      <c r="J193" s="22" t="str">
        <f t="shared" si="158"/>
        <v> </v>
      </c>
      <c r="K193" s="21"/>
      <c r="L193" s="22" t="str">
        <f t="shared" si="159"/>
        <v> </v>
      </c>
      <c r="M193" s="21"/>
      <c r="N193" s="22" t="str">
        <f t="shared" si="160"/>
        <v> </v>
      </c>
      <c r="O193" s="21"/>
      <c r="P193" s="22" t="str">
        <f t="shared" si="161"/>
        <v> </v>
      </c>
      <c r="Q193" s="21"/>
      <c r="R193" s="22" t="str">
        <f t="shared" si="162"/>
        <v> </v>
      </c>
      <c r="S193" s="23"/>
      <c r="T193" s="24" t="str">
        <f t="shared" si="163"/>
        <v> </v>
      </c>
      <c r="U193" s="23"/>
      <c r="V193" s="24" t="str">
        <f t="shared" si="164"/>
        <v> </v>
      </c>
      <c r="W193" s="23"/>
      <c r="X193" s="24" t="str">
        <f t="shared" si="164"/>
        <v> </v>
      </c>
      <c r="Y193" s="25">
        <f t="shared" si="172"/>
        <v>0</v>
      </c>
      <c r="Z193" s="26">
        <f t="shared" si="173"/>
        <v>0</v>
      </c>
      <c r="AA193" s="26" t="str">
        <f t="shared" si="167"/>
        <v> </v>
      </c>
      <c r="AB193" s="25" t="str">
        <f t="shared" si="169"/>
        <v> </v>
      </c>
      <c r="AC193" s="26">
        <f t="shared" si="174"/>
        <v>0</v>
      </c>
      <c r="AD193" s="25">
        <f t="shared" si="170"/>
        <v>0</v>
      </c>
    </row>
    <row r="194" spans="4:30" ht="15" hidden="1">
      <c r="D194" s="20">
        <f t="shared" si="171"/>
        <v>0</v>
      </c>
      <c r="E194" s="21"/>
      <c r="F194" s="22" t="str">
        <f t="shared" si="156"/>
        <v> </v>
      </c>
      <c r="G194" s="21"/>
      <c r="H194" s="22" t="str">
        <f t="shared" si="157"/>
        <v> </v>
      </c>
      <c r="I194" s="21"/>
      <c r="J194" s="22" t="str">
        <f t="shared" si="158"/>
        <v> </v>
      </c>
      <c r="K194" s="21"/>
      <c r="L194" s="22" t="str">
        <f t="shared" si="159"/>
        <v> </v>
      </c>
      <c r="M194" s="21"/>
      <c r="N194" s="22" t="str">
        <f t="shared" si="160"/>
        <v> </v>
      </c>
      <c r="O194" s="21"/>
      <c r="P194" s="22" t="str">
        <f t="shared" si="161"/>
        <v> </v>
      </c>
      <c r="Q194" s="21"/>
      <c r="R194" s="22" t="str">
        <f t="shared" si="162"/>
        <v> </v>
      </c>
      <c r="S194" s="23"/>
      <c r="T194" s="24" t="str">
        <f t="shared" si="163"/>
        <v> </v>
      </c>
      <c r="U194" s="23"/>
      <c r="V194" s="24" t="str">
        <f t="shared" si="164"/>
        <v> </v>
      </c>
      <c r="W194" s="23"/>
      <c r="X194" s="24" t="str">
        <f t="shared" si="164"/>
        <v> </v>
      </c>
      <c r="Y194" s="25">
        <f t="shared" si="172"/>
        <v>0</v>
      </c>
      <c r="Z194" s="26">
        <f t="shared" si="173"/>
        <v>0</v>
      </c>
      <c r="AA194" s="26" t="str">
        <f t="shared" si="167"/>
        <v> </v>
      </c>
      <c r="AB194" s="25" t="str">
        <f t="shared" si="169"/>
        <v> </v>
      </c>
      <c r="AC194" s="26">
        <f t="shared" si="174"/>
        <v>0</v>
      </c>
      <c r="AD194" s="25">
        <f t="shared" si="170"/>
        <v>0</v>
      </c>
    </row>
    <row r="195" spans="4:30" ht="15.75" hidden="1" thickBot="1">
      <c r="D195" s="27">
        <f>D171</f>
        <v>0</v>
      </c>
      <c r="E195" s="28"/>
      <c r="F195" s="29" t="str">
        <f t="shared" si="156"/>
        <v> </v>
      </c>
      <c r="G195" s="28"/>
      <c r="H195" s="29" t="str">
        <f t="shared" si="157"/>
        <v> </v>
      </c>
      <c r="I195" s="28"/>
      <c r="J195" s="29" t="str">
        <f t="shared" si="158"/>
        <v> </v>
      </c>
      <c r="K195" s="28"/>
      <c r="L195" s="29" t="str">
        <f t="shared" si="159"/>
        <v> </v>
      </c>
      <c r="M195" s="28"/>
      <c r="N195" s="29" t="str">
        <f t="shared" si="160"/>
        <v> </v>
      </c>
      <c r="O195" s="28"/>
      <c r="P195" s="29" t="str">
        <f t="shared" si="161"/>
        <v> </v>
      </c>
      <c r="Q195" s="28"/>
      <c r="R195" s="29" t="str">
        <f t="shared" si="162"/>
        <v> </v>
      </c>
      <c r="S195" s="30"/>
      <c r="T195" s="31" t="str">
        <f t="shared" si="163"/>
        <v> </v>
      </c>
      <c r="U195" s="30"/>
      <c r="V195" s="31" t="str">
        <f t="shared" si="164"/>
        <v> </v>
      </c>
      <c r="W195" s="30"/>
      <c r="X195" s="31" t="str">
        <f t="shared" si="164"/>
        <v> </v>
      </c>
      <c r="Y195" s="32">
        <f t="shared" si="172"/>
        <v>0</v>
      </c>
      <c r="Z195" s="33">
        <f t="shared" si="173"/>
        <v>0</v>
      </c>
      <c r="AA195" s="33" t="str">
        <f t="shared" si="167"/>
        <v> </v>
      </c>
      <c r="AB195" s="32" t="str">
        <f t="shared" si="169"/>
        <v> </v>
      </c>
      <c r="AC195" s="33">
        <f t="shared" si="174"/>
        <v>0</v>
      </c>
      <c r="AD195" s="32">
        <f t="shared" si="170"/>
        <v>0</v>
      </c>
    </row>
    <row r="196" ht="15" hidden="1"/>
  </sheetData>
  <sheetProtection/>
  <mergeCells count="112"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G5:H5"/>
    <mergeCell ref="I5:J5"/>
    <mergeCell ref="K5:L5"/>
    <mergeCell ref="M5:N5"/>
    <mergeCell ref="O5:P5"/>
    <mergeCell ref="Q5:R5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6" sqref="AB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88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55</v>
      </c>
      <c r="E7" s="67">
        <v>71</v>
      </c>
      <c r="F7" s="69">
        <v>75</v>
      </c>
      <c r="G7" s="69"/>
      <c r="H7" s="69"/>
      <c r="I7" s="69">
        <v>74</v>
      </c>
      <c r="J7" s="65">
        <v>73</v>
      </c>
      <c r="K7" s="53">
        <f aca="true" t="shared" si="0" ref="K7:K12">SUM(E7:J7)</f>
        <v>293</v>
      </c>
      <c r="L7" s="50">
        <f aca="true" t="shared" si="1" ref="L7:L17">IF(K7=0,0,RANK(K7,K$7:K$26))</f>
        <v>1</v>
      </c>
      <c r="M7" s="54"/>
      <c r="O7" s="187" t="s">
        <v>6</v>
      </c>
      <c r="P7" s="52" t="s">
        <v>48</v>
      </c>
      <c r="Q7" s="67">
        <v>51</v>
      </c>
      <c r="R7" s="69">
        <v>61</v>
      </c>
      <c r="S7" s="69"/>
      <c r="T7" s="69"/>
      <c r="U7" s="69">
        <v>57</v>
      </c>
      <c r="V7" s="65">
        <v>56</v>
      </c>
      <c r="W7" s="53">
        <v>225.76</v>
      </c>
      <c r="X7" s="50">
        <f aca="true" t="shared" si="2" ref="X7:X14">IF(W7=0,0,RANK(W7,W$7:W$26))</f>
        <v>1</v>
      </c>
      <c r="Y7" s="54"/>
    </row>
    <row r="8" spans="3:25" ht="18.75" customHeight="1">
      <c r="C8" s="187"/>
      <c r="D8" s="51" t="s">
        <v>38</v>
      </c>
      <c r="E8" s="67">
        <v>68</v>
      </c>
      <c r="F8" s="69">
        <v>77</v>
      </c>
      <c r="G8" s="69"/>
      <c r="H8" s="69"/>
      <c r="I8" s="69">
        <v>71</v>
      </c>
      <c r="J8" s="65">
        <v>73</v>
      </c>
      <c r="K8" s="53">
        <f t="shared" si="0"/>
        <v>289</v>
      </c>
      <c r="L8" s="50">
        <f t="shared" si="1"/>
        <v>2</v>
      </c>
      <c r="M8" s="54"/>
      <c r="O8" s="187"/>
      <c r="P8" s="51" t="s">
        <v>93</v>
      </c>
      <c r="Q8" s="67">
        <v>54</v>
      </c>
      <c r="R8" s="69">
        <v>59</v>
      </c>
      <c r="S8" s="69"/>
      <c r="T8" s="69"/>
      <c r="U8" s="69">
        <v>58</v>
      </c>
      <c r="V8" s="65">
        <v>54</v>
      </c>
      <c r="W8" s="53">
        <v>225.4</v>
      </c>
      <c r="X8" s="50">
        <f t="shared" si="2"/>
        <v>2</v>
      </c>
      <c r="Y8" s="54"/>
    </row>
    <row r="9" spans="3:25" ht="18.75" customHeight="1">
      <c r="C9" s="187"/>
      <c r="D9" s="51" t="s">
        <v>48</v>
      </c>
      <c r="E9" s="67">
        <v>71</v>
      </c>
      <c r="F9" s="69">
        <v>71</v>
      </c>
      <c r="G9" s="69"/>
      <c r="H9" s="69"/>
      <c r="I9" s="69">
        <v>73</v>
      </c>
      <c r="J9" s="65">
        <v>72</v>
      </c>
      <c r="K9" s="53">
        <f t="shared" si="0"/>
        <v>287</v>
      </c>
      <c r="L9" s="50">
        <f t="shared" si="1"/>
        <v>3</v>
      </c>
      <c r="M9" s="54"/>
      <c r="O9" s="187"/>
      <c r="P9" s="51" t="s">
        <v>47</v>
      </c>
      <c r="Q9" s="67">
        <v>54</v>
      </c>
      <c r="R9" s="69">
        <v>58</v>
      </c>
      <c r="S9" s="69"/>
      <c r="T9" s="69"/>
      <c r="U9" s="69">
        <v>58</v>
      </c>
      <c r="V9" s="65">
        <v>51</v>
      </c>
      <c r="W9" s="53">
        <f aca="true" t="shared" si="3" ref="W9:W14">SUM(Q9:V9)</f>
        <v>221</v>
      </c>
      <c r="X9" s="50">
        <f t="shared" si="2"/>
        <v>3</v>
      </c>
      <c r="Y9" s="54"/>
    </row>
    <row r="10" spans="3:25" ht="18.75" customHeight="1">
      <c r="C10" s="187"/>
      <c r="D10" s="51" t="s">
        <v>32</v>
      </c>
      <c r="E10" s="67">
        <v>62</v>
      </c>
      <c r="F10" s="69">
        <v>74</v>
      </c>
      <c r="G10" s="69"/>
      <c r="H10" s="69"/>
      <c r="I10" s="69">
        <v>73</v>
      </c>
      <c r="J10" s="65">
        <v>69</v>
      </c>
      <c r="K10" s="53">
        <f t="shared" si="0"/>
        <v>278</v>
      </c>
      <c r="L10" s="50">
        <f t="shared" si="1"/>
        <v>4</v>
      </c>
      <c r="M10" s="54"/>
      <c r="O10" s="187"/>
      <c r="P10" s="51" t="s">
        <v>32</v>
      </c>
      <c r="Q10" s="67">
        <v>49</v>
      </c>
      <c r="R10" s="69">
        <v>58</v>
      </c>
      <c r="S10" s="69"/>
      <c r="T10" s="69"/>
      <c r="U10" s="69">
        <v>53</v>
      </c>
      <c r="V10" s="65">
        <v>54</v>
      </c>
      <c r="W10" s="53">
        <f t="shared" si="3"/>
        <v>214</v>
      </c>
      <c r="X10" s="50">
        <f t="shared" si="2"/>
        <v>4</v>
      </c>
      <c r="Y10" s="54"/>
    </row>
    <row r="11" spans="3:25" ht="18.75" customHeight="1">
      <c r="C11" s="187"/>
      <c r="D11" s="51" t="s">
        <v>47</v>
      </c>
      <c r="E11" s="67">
        <v>64</v>
      </c>
      <c r="F11" s="69">
        <v>73</v>
      </c>
      <c r="G11" s="69"/>
      <c r="H11" s="69"/>
      <c r="I11" s="69">
        <v>72</v>
      </c>
      <c r="J11" s="65">
        <v>65</v>
      </c>
      <c r="K11" s="53">
        <f t="shared" si="0"/>
        <v>274</v>
      </c>
      <c r="L11" s="50">
        <f t="shared" si="1"/>
        <v>5</v>
      </c>
      <c r="M11" s="54"/>
      <c r="O11" s="187"/>
      <c r="P11" s="51" t="s">
        <v>33</v>
      </c>
      <c r="Q11" s="67">
        <v>52</v>
      </c>
      <c r="R11" s="69">
        <v>54</v>
      </c>
      <c r="S11" s="69"/>
      <c r="T11" s="69"/>
      <c r="U11" s="69">
        <v>54</v>
      </c>
      <c r="V11" s="65">
        <v>49</v>
      </c>
      <c r="W11" s="53">
        <f t="shared" si="3"/>
        <v>209</v>
      </c>
      <c r="X11" s="50">
        <f t="shared" si="2"/>
        <v>5</v>
      </c>
      <c r="Y11" s="54"/>
    </row>
    <row r="12" spans="3:25" ht="18.75" customHeight="1">
      <c r="C12" s="187"/>
      <c r="D12" s="51" t="s">
        <v>57</v>
      </c>
      <c r="E12" s="67">
        <v>67</v>
      </c>
      <c r="F12" s="69">
        <v>74</v>
      </c>
      <c r="G12" s="69"/>
      <c r="H12" s="69"/>
      <c r="I12" s="69">
        <v>66</v>
      </c>
      <c r="J12" s="65">
        <v>66</v>
      </c>
      <c r="K12" s="53">
        <f t="shared" si="0"/>
        <v>273</v>
      </c>
      <c r="L12" s="50">
        <f t="shared" si="1"/>
        <v>6</v>
      </c>
      <c r="M12" s="54"/>
      <c r="O12" s="187"/>
      <c r="P12" s="51" t="s">
        <v>35</v>
      </c>
      <c r="Q12" s="67">
        <v>51</v>
      </c>
      <c r="R12" s="69">
        <v>55</v>
      </c>
      <c r="S12" s="69"/>
      <c r="T12" s="69"/>
      <c r="U12" s="69">
        <v>53</v>
      </c>
      <c r="V12" s="65">
        <v>50</v>
      </c>
      <c r="W12" s="53">
        <f t="shared" si="3"/>
        <v>209</v>
      </c>
      <c r="X12" s="50">
        <f t="shared" si="2"/>
        <v>5</v>
      </c>
      <c r="Y12" s="54"/>
    </row>
    <row r="13" spans="3:25" ht="18.75" customHeight="1">
      <c r="C13" s="187"/>
      <c r="D13" s="51" t="s">
        <v>89</v>
      </c>
      <c r="E13" s="67">
        <v>64</v>
      </c>
      <c r="F13" s="69">
        <v>71</v>
      </c>
      <c r="G13" s="69"/>
      <c r="H13" s="69"/>
      <c r="I13" s="69">
        <v>74</v>
      </c>
      <c r="J13" s="65">
        <v>60</v>
      </c>
      <c r="K13" s="53">
        <v>269.73</v>
      </c>
      <c r="L13" s="50">
        <f t="shared" si="1"/>
        <v>7</v>
      </c>
      <c r="M13" s="54"/>
      <c r="O13" s="187"/>
      <c r="P13" s="51" t="s">
        <v>55</v>
      </c>
      <c r="Q13" s="67">
        <v>53</v>
      </c>
      <c r="R13" s="69">
        <v>55</v>
      </c>
      <c r="S13" s="69"/>
      <c r="T13" s="69"/>
      <c r="U13" s="69">
        <v>52</v>
      </c>
      <c r="V13" s="65">
        <v>46</v>
      </c>
      <c r="W13" s="53">
        <f t="shared" si="3"/>
        <v>206</v>
      </c>
      <c r="X13" s="50">
        <f t="shared" si="2"/>
        <v>7</v>
      </c>
      <c r="Y13" s="54"/>
    </row>
    <row r="14" spans="3:25" ht="18.75" customHeight="1">
      <c r="C14" s="187"/>
      <c r="D14" s="51" t="s">
        <v>83</v>
      </c>
      <c r="E14" s="67">
        <v>65</v>
      </c>
      <c r="F14" s="69">
        <v>69</v>
      </c>
      <c r="G14" s="69"/>
      <c r="H14" s="69"/>
      <c r="I14" s="69">
        <v>69</v>
      </c>
      <c r="J14" s="65">
        <v>66</v>
      </c>
      <c r="K14" s="53">
        <v>269.68</v>
      </c>
      <c r="L14" s="50">
        <f t="shared" si="1"/>
        <v>8</v>
      </c>
      <c r="M14" s="54"/>
      <c r="O14" s="187"/>
      <c r="P14" s="51" t="s">
        <v>37</v>
      </c>
      <c r="Q14" s="67">
        <v>50</v>
      </c>
      <c r="R14" s="69">
        <v>52</v>
      </c>
      <c r="S14" s="69"/>
      <c r="T14" s="69"/>
      <c r="U14" s="69">
        <v>53</v>
      </c>
      <c r="V14" s="65">
        <v>47</v>
      </c>
      <c r="W14" s="53">
        <f t="shared" si="3"/>
        <v>202</v>
      </c>
      <c r="X14" s="50">
        <f t="shared" si="2"/>
        <v>8</v>
      </c>
      <c r="Y14" s="54"/>
    </row>
    <row r="15" spans="3:25" ht="18.75" customHeight="1">
      <c r="C15" s="187"/>
      <c r="D15" s="51" t="s">
        <v>33</v>
      </c>
      <c r="E15" s="67">
        <v>65</v>
      </c>
      <c r="F15" s="69">
        <v>68</v>
      </c>
      <c r="G15" s="69"/>
      <c r="H15" s="69"/>
      <c r="I15" s="69">
        <v>65</v>
      </c>
      <c r="J15" s="65">
        <v>61</v>
      </c>
      <c r="K15" s="53">
        <f>SUM(E15:J15)</f>
        <v>259</v>
      </c>
      <c r="L15" s="50">
        <f t="shared" si="1"/>
        <v>9</v>
      </c>
      <c r="M15" s="54"/>
      <c r="O15" s="18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87"/>
      <c r="D16" s="51" t="s">
        <v>37</v>
      </c>
      <c r="E16" s="67">
        <v>56</v>
      </c>
      <c r="F16" s="69">
        <v>65</v>
      </c>
      <c r="G16" s="69"/>
      <c r="H16" s="69"/>
      <c r="I16" s="69">
        <v>65</v>
      </c>
      <c r="J16" s="65">
        <v>60</v>
      </c>
      <c r="K16" s="53">
        <f>SUM(E16:J16)</f>
        <v>246</v>
      </c>
      <c r="L16" s="50">
        <f t="shared" si="1"/>
        <v>10</v>
      </c>
      <c r="M16" s="54"/>
      <c r="O16" s="18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87"/>
      <c r="D17" s="51" t="s">
        <v>35</v>
      </c>
      <c r="E17" s="67">
        <v>1</v>
      </c>
      <c r="F17" s="69">
        <v>1</v>
      </c>
      <c r="G17" s="69"/>
      <c r="H17" s="69"/>
      <c r="I17" s="69">
        <v>1</v>
      </c>
      <c r="J17" s="65">
        <v>1</v>
      </c>
      <c r="K17" s="53">
        <f>SUM(E17:J17)</f>
        <v>4</v>
      </c>
      <c r="L17" s="50">
        <f t="shared" si="1"/>
        <v>11</v>
      </c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26</v>
      </c>
      <c r="E31" s="67">
        <v>71</v>
      </c>
      <c r="F31" s="69">
        <v>77</v>
      </c>
      <c r="G31" s="69"/>
      <c r="H31" s="69"/>
      <c r="I31" s="69">
        <v>69</v>
      </c>
      <c r="J31" s="65">
        <v>71</v>
      </c>
      <c r="K31" s="53">
        <f>SUM(E31:J31)</f>
        <v>288</v>
      </c>
      <c r="L31" s="50">
        <f>IF(K31=0,0,RANK(K31,K$31:K$50))</f>
        <v>1</v>
      </c>
      <c r="M31" s="54"/>
      <c r="O31" s="187" t="s">
        <v>17</v>
      </c>
      <c r="P31" s="52" t="s">
        <v>91</v>
      </c>
      <c r="Q31" s="67">
        <v>53</v>
      </c>
      <c r="R31" s="69">
        <v>59</v>
      </c>
      <c r="S31" s="69"/>
      <c r="T31" s="69"/>
      <c r="U31" s="69">
        <v>56</v>
      </c>
      <c r="V31" s="65">
        <v>54</v>
      </c>
      <c r="W31" s="53">
        <f>SUM(Q31:V31)</f>
        <v>222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91</v>
      </c>
      <c r="E32" s="67">
        <v>65</v>
      </c>
      <c r="F32" s="69">
        <v>73</v>
      </c>
      <c r="G32" s="69"/>
      <c r="H32" s="69"/>
      <c r="I32" s="69">
        <v>74</v>
      </c>
      <c r="J32" s="65">
        <v>63</v>
      </c>
      <c r="K32" s="53">
        <f>SUM(E32:J32)</f>
        <v>275</v>
      </c>
      <c r="L32" s="50">
        <f>IF(K32=0,0,RANK(K32,K$31:K$50))</f>
        <v>2</v>
      </c>
      <c r="M32" s="54"/>
      <c r="O32" s="187"/>
      <c r="P32" s="51" t="s">
        <v>26</v>
      </c>
      <c r="Q32" s="67">
        <v>53</v>
      </c>
      <c r="R32" s="69">
        <v>59</v>
      </c>
      <c r="S32" s="69"/>
      <c r="T32" s="69"/>
      <c r="U32" s="69">
        <v>56</v>
      </c>
      <c r="V32" s="65">
        <v>51</v>
      </c>
      <c r="W32" s="53">
        <f>SUM(Q32:V32)</f>
        <v>219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25</v>
      </c>
      <c r="E33" s="67">
        <v>59</v>
      </c>
      <c r="F33" s="69">
        <v>70</v>
      </c>
      <c r="G33" s="69"/>
      <c r="H33" s="69"/>
      <c r="I33" s="69">
        <v>72</v>
      </c>
      <c r="J33" s="65">
        <v>67</v>
      </c>
      <c r="K33" s="53">
        <f>SUM(E33:J33)</f>
        <v>268</v>
      </c>
      <c r="L33" s="50">
        <f>IF(K33=0,0,RANK(K33,K$31:K$50))</f>
        <v>3</v>
      </c>
      <c r="M33" s="54"/>
      <c r="O33" s="187"/>
      <c r="P33" s="51" t="s">
        <v>25</v>
      </c>
      <c r="Q33" s="67">
        <v>51</v>
      </c>
      <c r="R33" s="69">
        <v>57</v>
      </c>
      <c r="S33" s="69"/>
      <c r="T33" s="69"/>
      <c r="U33" s="69">
        <v>55</v>
      </c>
      <c r="V33" s="65">
        <v>54</v>
      </c>
      <c r="W33" s="53">
        <f>SUM(Q33:V33)</f>
        <v>217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78</v>
      </c>
      <c r="E34" s="67">
        <v>55</v>
      </c>
      <c r="F34" s="69">
        <v>64</v>
      </c>
      <c r="G34" s="69"/>
      <c r="H34" s="69"/>
      <c r="I34" s="69">
        <v>62</v>
      </c>
      <c r="J34" s="65">
        <v>59</v>
      </c>
      <c r="K34" s="53">
        <f>SUM(E34:J34)</f>
        <v>240</v>
      </c>
      <c r="L34" s="50">
        <f>IF(K34=0,0,RANK(K34,K$31:K$50))</f>
        <v>4</v>
      </c>
      <c r="M34" s="54"/>
      <c r="O34" s="187"/>
      <c r="P34" s="51" t="s">
        <v>78</v>
      </c>
      <c r="Q34" s="67">
        <v>49</v>
      </c>
      <c r="R34" s="69">
        <v>53</v>
      </c>
      <c r="S34" s="69"/>
      <c r="T34" s="69"/>
      <c r="U34" s="69">
        <v>52</v>
      </c>
      <c r="V34" s="65">
        <v>49</v>
      </c>
      <c r="W34" s="53">
        <f>SUM(Q34:V34)</f>
        <v>203</v>
      </c>
      <c r="X34" s="50">
        <f>IF(W34=0,0,RANK(W34,W$31:W$50))</f>
        <v>4</v>
      </c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/>
      <c r="Q35" s="67"/>
      <c r="R35" s="69"/>
      <c r="S35" s="69"/>
      <c r="T35" s="69"/>
      <c r="U35" s="69"/>
      <c r="V35" s="65"/>
      <c r="W35" s="53">
        <f aca="true" t="shared" si="4" ref="W35:W50">SUM(Q35:V35)</f>
        <v>0</v>
      </c>
      <c r="X35" s="50">
        <f aca="true" t="shared" si="5" ref="X35:X50">IF(W35=0,0,RANK(W35,W$31:W$50))</f>
        <v>0</v>
      </c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>
        <f t="shared" si="4"/>
        <v>0</v>
      </c>
      <c r="X36" s="50">
        <f t="shared" si="5"/>
        <v>0</v>
      </c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>
        <f t="shared" si="4"/>
        <v>0</v>
      </c>
      <c r="X37" s="50">
        <f t="shared" si="5"/>
        <v>0</v>
      </c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>
        <f t="shared" si="4"/>
        <v>0</v>
      </c>
      <c r="X38" s="50">
        <f t="shared" si="5"/>
        <v>0</v>
      </c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>
        <f t="shared" si="4"/>
        <v>0</v>
      </c>
      <c r="X39" s="50">
        <f t="shared" si="5"/>
        <v>0</v>
      </c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>
        <f t="shared" si="4"/>
        <v>0</v>
      </c>
      <c r="X40" s="50">
        <f t="shared" si="5"/>
        <v>0</v>
      </c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>
        <f t="shared" si="4"/>
        <v>0</v>
      </c>
      <c r="X41" s="50">
        <f t="shared" si="5"/>
        <v>0</v>
      </c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>
        <f t="shared" si="4"/>
        <v>0</v>
      </c>
      <c r="X42" s="50">
        <f t="shared" si="5"/>
        <v>0</v>
      </c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>
        <f t="shared" si="4"/>
        <v>0</v>
      </c>
      <c r="X43" s="50">
        <f t="shared" si="5"/>
        <v>0</v>
      </c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>
        <f t="shared" si="4"/>
        <v>0</v>
      </c>
      <c r="X44" s="50">
        <f t="shared" si="5"/>
        <v>0</v>
      </c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>
        <f t="shared" si="4"/>
        <v>0</v>
      </c>
      <c r="X45" s="50">
        <f t="shared" si="5"/>
        <v>0</v>
      </c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>
        <f t="shared" si="4"/>
        <v>0</v>
      </c>
      <c r="X46" s="50">
        <f t="shared" si="5"/>
        <v>0</v>
      </c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>
        <f t="shared" si="4"/>
        <v>0</v>
      </c>
      <c r="X47" s="50">
        <f t="shared" si="5"/>
        <v>0</v>
      </c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>
        <f t="shared" si="4"/>
        <v>0</v>
      </c>
      <c r="X48" s="50">
        <f t="shared" si="5"/>
        <v>0</v>
      </c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>
        <f t="shared" si="4"/>
        <v>0</v>
      </c>
      <c r="X49" s="50">
        <f t="shared" si="5"/>
        <v>0</v>
      </c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>
        <f t="shared" si="4"/>
        <v>0</v>
      </c>
      <c r="X50" s="100">
        <f t="shared" si="5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7" ht="37.5" customHeight="1" thickBot="1">
      <c r="C2" s="183" t="s">
        <v>96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9"/>
      <c r="Z2" s="206"/>
      <c r="AA2" s="206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11</v>
      </c>
      <c r="F5" s="175" t="s">
        <v>12</v>
      </c>
      <c r="G5" s="175" t="s">
        <v>16</v>
      </c>
      <c r="H5" s="175" t="s">
        <v>15</v>
      </c>
      <c r="I5" s="175" t="s">
        <v>13</v>
      </c>
      <c r="J5" s="177" t="s">
        <v>14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11</v>
      </c>
      <c r="R5" s="175" t="s">
        <v>12</v>
      </c>
      <c r="S5" s="175" t="s">
        <v>16</v>
      </c>
      <c r="T5" s="175" t="s">
        <v>15</v>
      </c>
      <c r="U5" s="175" t="s">
        <v>13</v>
      </c>
      <c r="V5" s="177" t="s">
        <v>14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48</v>
      </c>
      <c r="E7" s="67">
        <v>0</v>
      </c>
      <c r="F7" s="69">
        <v>132</v>
      </c>
      <c r="G7" s="69">
        <v>120</v>
      </c>
      <c r="H7" s="69">
        <v>131</v>
      </c>
      <c r="I7" s="69">
        <v>133</v>
      </c>
      <c r="J7" s="65">
        <v>122</v>
      </c>
      <c r="K7" s="53">
        <f aca="true" t="shared" si="0" ref="K7:K16">SUM(E7:J7)</f>
        <v>638</v>
      </c>
      <c r="L7" s="50">
        <f aca="true" t="shared" si="1" ref="L7:L16">IF(K7=0,0,RANK(K7,K$7:K$26))</f>
        <v>1</v>
      </c>
      <c r="M7" s="54"/>
      <c r="O7" s="187" t="s">
        <v>6</v>
      </c>
      <c r="P7" s="52" t="s">
        <v>48</v>
      </c>
      <c r="Q7" s="67">
        <v>71</v>
      </c>
      <c r="R7" s="69">
        <v>75</v>
      </c>
      <c r="S7" s="69">
        <v>78</v>
      </c>
      <c r="T7" s="69">
        <v>72</v>
      </c>
      <c r="U7" s="69">
        <v>68</v>
      </c>
      <c r="V7" s="65">
        <v>66</v>
      </c>
      <c r="W7" s="53">
        <f aca="true" t="shared" si="2" ref="W7:W17">SUM(Q7:V7)</f>
        <v>430</v>
      </c>
      <c r="X7" s="50">
        <f aca="true" t="shared" si="3" ref="X7:X17">IF(W7=0,0,RANK(W7,W$7:W$26))</f>
        <v>1</v>
      </c>
      <c r="Y7" s="54"/>
    </row>
    <row r="8" spans="3:25" ht="18.75" customHeight="1">
      <c r="C8" s="187"/>
      <c r="D8" s="51" t="s">
        <v>30</v>
      </c>
      <c r="E8" s="67">
        <v>0</v>
      </c>
      <c r="F8" s="69">
        <v>124</v>
      </c>
      <c r="G8" s="69">
        <v>123</v>
      </c>
      <c r="H8" s="69">
        <v>126</v>
      </c>
      <c r="I8" s="69">
        <v>125</v>
      </c>
      <c r="J8" s="65">
        <v>111</v>
      </c>
      <c r="K8" s="53">
        <f t="shared" si="0"/>
        <v>609</v>
      </c>
      <c r="L8" s="50">
        <f t="shared" si="1"/>
        <v>2</v>
      </c>
      <c r="M8" s="54"/>
      <c r="O8" s="187"/>
      <c r="P8" s="51" t="s">
        <v>32</v>
      </c>
      <c r="Q8" s="67">
        <v>64</v>
      </c>
      <c r="R8" s="69">
        <v>72</v>
      </c>
      <c r="S8" s="69">
        <v>74</v>
      </c>
      <c r="T8" s="69">
        <v>75</v>
      </c>
      <c r="U8" s="69">
        <v>72</v>
      </c>
      <c r="V8" s="65">
        <v>70</v>
      </c>
      <c r="W8" s="53">
        <f t="shared" si="2"/>
        <v>427</v>
      </c>
      <c r="X8" s="50">
        <f t="shared" si="3"/>
        <v>2</v>
      </c>
      <c r="Y8" s="54"/>
    </row>
    <row r="9" spans="3:25" ht="18.75" customHeight="1">
      <c r="C9" s="187"/>
      <c r="D9" s="51" t="s">
        <v>47</v>
      </c>
      <c r="E9" s="67">
        <v>0</v>
      </c>
      <c r="F9" s="69">
        <v>116</v>
      </c>
      <c r="G9" s="69">
        <v>124</v>
      </c>
      <c r="H9" s="69">
        <v>130</v>
      </c>
      <c r="I9" s="69">
        <v>120</v>
      </c>
      <c r="J9" s="65">
        <v>112</v>
      </c>
      <c r="K9" s="53">
        <f t="shared" si="0"/>
        <v>602</v>
      </c>
      <c r="L9" s="50">
        <f t="shared" si="1"/>
        <v>3</v>
      </c>
      <c r="M9" s="54"/>
      <c r="O9" s="187"/>
      <c r="P9" s="51" t="s">
        <v>31</v>
      </c>
      <c r="Q9" s="67">
        <v>71</v>
      </c>
      <c r="R9" s="69">
        <v>71</v>
      </c>
      <c r="S9" s="69">
        <v>72</v>
      </c>
      <c r="T9" s="69">
        <v>75</v>
      </c>
      <c r="U9" s="69">
        <v>70</v>
      </c>
      <c r="V9" s="65">
        <v>65</v>
      </c>
      <c r="W9" s="53">
        <f t="shared" si="2"/>
        <v>424</v>
      </c>
      <c r="X9" s="50">
        <f t="shared" si="3"/>
        <v>3</v>
      </c>
      <c r="Y9" s="54"/>
    </row>
    <row r="10" spans="3:25" ht="18.75" customHeight="1">
      <c r="C10" s="187"/>
      <c r="D10" s="51" t="s">
        <v>94</v>
      </c>
      <c r="E10" s="67">
        <v>0</v>
      </c>
      <c r="F10" s="69">
        <v>100</v>
      </c>
      <c r="G10" s="69">
        <v>114</v>
      </c>
      <c r="H10" s="69">
        <v>126</v>
      </c>
      <c r="I10" s="69">
        <v>116</v>
      </c>
      <c r="J10" s="65">
        <v>101</v>
      </c>
      <c r="K10" s="53">
        <f t="shared" si="0"/>
        <v>557</v>
      </c>
      <c r="L10" s="50">
        <f t="shared" si="1"/>
        <v>4</v>
      </c>
      <c r="M10" s="54"/>
      <c r="O10" s="187"/>
      <c r="P10" s="51" t="s">
        <v>47</v>
      </c>
      <c r="Q10" s="67">
        <v>64</v>
      </c>
      <c r="R10" s="69">
        <v>71</v>
      </c>
      <c r="S10" s="69">
        <v>71</v>
      </c>
      <c r="T10" s="69">
        <v>71</v>
      </c>
      <c r="U10" s="69">
        <v>67</v>
      </c>
      <c r="V10" s="65">
        <v>66</v>
      </c>
      <c r="W10" s="53">
        <f t="shared" si="2"/>
        <v>410</v>
      </c>
      <c r="X10" s="50">
        <f t="shared" si="3"/>
        <v>4</v>
      </c>
      <c r="Y10" s="54"/>
    </row>
    <row r="11" spans="3:25" ht="18.75" customHeight="1">
      <c r="C11" s="187"/>
      <c r="D11" s="51" t="s">
        <v>32</v>
      </c>
      <c r="E11" s="67">
        <v>0</v>
      </c>
      <c r="F11" s="69">
        <v>103</v>
      </c>
      <c r="G11" s="69">
        <v>113</v>
      </c>
      <c r="H11" s="69">
        <v>118</v>
      </c>
      <c r="I11" s="69">
        <v>112</v>
      </c>
      <c r="J11" s="65">
        <v>101</v>
      </c>
      <c r="K11" s="53">
        <f t="shared" si="0"/>
        <v>547</v>
      </c>
      <c r="L11" s="50">
        <f t="shared" si="1"/>
        <v>5</v>
      </c>
      <c r="M11" s="54"/>
      <c r="O11" s="187"/>
      <c r="P11" s="51" t="s">
        <v>33</v>
      </c>
      <c r="Q11" s="67">
        <v>65</v>
      </c>
      <c r="R11" s="69">
        <v>71</v>
      </c>
      <c r="S11" s="69">
        <v>69</v>
      </c>
      <c r="T11" s="69">
        <v>72</v>
      </c>
      <c r="U11" s="69">
        <v>68</v>
      </c>
      <c r="V11" s="65">
        <v>64</v>
      </c>
      <c r="W11" s="53">
        <f t="shared" si="2"/>
        <v>409</v>
      </c>
      <c r="X11" s="50">
        <f t="shared" si="3"/>
        <v>5</v>
      </c>
      <c r="Y11" s="54"/>
    </row>
    <row r="12" spans="3:25" ht="18.75" customHeight="1">
      <c r="C12" s="187"/>
      <c r="D12" s="51" t="s">
        <v>33</v>
      </c>
      <c r="E12" s="67">
        <v>0</v>
      </c>
      <c r="F12" s="69">
        <v>100</v>
      </c>
      <c r="G12" s="69">
        <v>113</v>
      </c>
      <c r="H12" s="69">
        <v>113</v>
      </c>
      <c r="I12" s="69">
        <v>107</v>
      </c>
      <c r="J12" s="65">
        <v>97</v>
      </c>
      <c r="K12" s="53">
        <f t="shared" si="0"/>
        <v>530</v>
      </c>
      <c r="L12" s="50">
        <f t="shared" si="1"/>
        <v>6</v>
      </c>
      <c r="M12" s="54"/>
      <c r="O12" s="187"/>
      <c r="P12" s="51" t="s">
        <v>49</v>
      </c>
      <c r="Q12" s="67">
        <v>66</v>
      </c>
      <c r="R12" s="69">
        <v>69</v>
      </c>
      <c r="S12" s="69">
        <v>75</v>
      </c>
      <c r="T12" s="69">
        <v>71</v>
      </c>
      <c r="U12" s="69">
        <v>66</v>
      </c>
      <c r="V12" s="65">
        <v>60</v>
      </c>
      <c r="W12" s="53">
        <f t="shared" si="2"/>
        <v>407</v>
      </c>
      <c r="X12" s="50">
        <f t="shared" si="3"/>
        <v>6</v>
      </c>
      <c r="Y12" s="54"/>
    </row>
    <row r="13" spans="3:25" ht="18.75" customHeight="1">
      <c r="C13" s="187"/>
      <c r="D13" s="51" t="s">
        <v>55</v>
      </c>
      <c r="E13" s="67">
        <v>0</v>
      </c>
      <c r="F13" s="69">
        <v>0</v>
      </c>
      <c r="G13" s="69">
        <v>0</v>
      </c>
      <c r="H13" s="69">
        <v>67</v>
      </c>
      <c r="I13" s="69">
        <v>52</v>
      </c>
      <c r="J13" s="65">
        <v>90</v>
      </c>
      <c r="K13" s="53">
        <f t="shared" si="0"/>
        <v>209</v>
      </c>
      <c r="L13" s="50">
        <f t="shared" si="1"/>
        <v>7</v>
      </c>
      <c r="M13" s="54"/>
      <c r="O13" s="187"/>
      <c r="P13" s="51" t="s">
        <v>97</v>
      </c>
      <c r="Q13" s="67">
        <v>64</v>
      </c>
      <c r="R13" s="69">
        <v>73</v>
      </c>
      <c r="S13" s="69">
        <v>71</v>
      </c>
      <c r="T13" s="69">
        <v>71</v>
      </c>
      <c r="U13" s="69">
        <v>63</v>
      </c>
      <c r="V13" s="65">
        <v>60</v>
      </c>
      <c r="W13" s="53">
        <f t="shared" si="2"/>
        <v>402</v>
      </c>
      <c r="X13" s="50">
        <f t="shared" si="3"/>
        <v>7</v>
      </c>
      <c r="Y13" s="54"/>
    </row>
    <row r="14" spans="3:25" ht="18.75" customHeight="1">
      <c r="C14" s="187"/>
      <c r="D14" s="51" t="s">
        <v>37</v>
      </c>
      <c r="E14" s="67">
        <v>0</v>
      </c>
      <c r="F14" s="69">
        <v>91</v>
      </c>
      <c r="G14" s="69">
        <v>7</v>
      </c>
      <c r="H14" s="69">
        <v>0</v>
      </c>
      <c r="I14" s="69">
        <v>0</v>
      </c>
      <c r="J14" s="65">
        <v>100</v>
      </c>
      <c r="K14" s="53">
        <f t="shared" si="0"/>
        <v>198</v>
      </c>
      <c r="L14" s="50">
        <f t="shared" si="1"/>
        <v>8</v>
      </c>
      <c r="M14" s="54"/>
      <c r="O14" s="187"/>
      <c r="P14" s="51" t="s">
        <v>37</v>
      </c>
      <c r="Q14" s="67">
        <v>56</v>
      </c>
      <c r="R14" s="69">
        <v>66</v>
      </c>
      <c r="S14" s="69">
        <v>69</v>
      </c>
      <c r="T14" s="69">
        <v>67</v>
      </c>
      <c r="U14" s="69">
        <v>60</v>
      </c>
      <c r="V14" s="65">
        <v>58</v>
      </c>
      <c r="W14" s="53">
        <f t="shared" si="2"/>
        <v>376</v>
      </c>
      <c r="X14" s="50">
        <f t="shared" si="3"/>
        <v>8</v>
      </c>
      <c r="Y14" s="54"/>
    </row>
    <row r="15" spans="3:25" ht="18.75" customHeight="1">
      <c r="C15" s="187"/>
      <c r="D15" s="51" t="s">
        <v>35</v>
      </c>
      <c r="E15" s="67">
        <v>0</v>
      </c>
      <c r="F15" s="69">
        <v>1</v>
      </c>
      <c r="G15" s="69"/>
      <c r="H15" s="69"/>
      <c r="I15" s="69"/>
      <c r="J15" s="65"/>
      <c r="K15" s="53">
        <f t="shared" si="0"/>
        <v>1</v>
      </c>
      <c r="L15" s="50">
        <f t="shared" si="1"/>
        <v>9</v>
      </c>
      <c r="M15" s="54"/>
      <c r="O15" s="187"/>
      <c r="P15" s="51" t="s">
        <v>55</v>
      </c>
      <c r="Q15" s="67">
        <v>58</v>
      </c>
      <c r="R15" s="69">
        <v>61</v>
      </c>
      <c r="S15" s="69">
        <v>62</v>
      </c>
      <c r="T15" s="69">
        <v>66</v>
      </c>
      <c r="U15" s="69">
        <v>65</v>
      </c>
      <c r="V15" s="65">
        <v>60</v>
      </c>
      <c r="W15" s="53">
        <f t="shared" si="2"/>
        <v>372</v>
      </c>
      <c r="X15" s="50">
        <f t="shared" si="3"/>
        <v>9</v>
      </c>
      <c r="Y15" s="54"/>
    </row>
    <row r="16" spans="3:25" ht="18.75" customHeight="1">
      <c r="C16" s="187"/>
      <c r="D16" s="51" t="s">
        <v>36</v>
      </c>
      <c r="E16" s="67">
        <v>0</v>
      </c>
      <c r="F16" s="69">
        <v>1</v>
      </c>
      <c r="G16" s="69"/>
      <c r="H16" s="69"/>
      <c r="I16" s="69"/>
      <c r="J16" s="65"/>
      <c r="K16" s="53">
        <f t="shared" si="0"/>
        <v>1</v>
      </c>
      <c r="L16" s="50">
        <f t="shared" si="1"/>
        <v>9</v>
      </c>
      <c r="M16" s="54"/>
      <c r="O16" s="187"/>
      <c r="P16" s="51" t="s">
        <v>35</v>
      </c>
      <c r="Q16" s="67">
        <v>62</v>
      </c>
      <c r="R16" s="69">
        <v>63</v>
      </c>
      <c r="S16" s="69">
        <v>55</v>
      </c>
      <c r="T16" s="69">
        <v>61</v>
      </c>
      <c r="U16" s="69">
        <v>65</v>
      </c>
      <c r="V16" s="65">
        <v>61</v>
      </c>
      <c r="W16" s="53">
        <f t="shared" si="2"/>
        <v>367</v>
      </c>
      <c r="X16" s="50">
        <f t="shared" si="3"/>
        <v>10</v>
      </c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 t="s">
        <v>36</v>
      </c>
      <c r="Q17" s="67">
        <v>57</v>
      </c>
      <c r="R17" s="69">
        <v>64</v>
      </c>
      <c r="S17" s="69">
        <v>63</v>
      </c>
      <c r="T17" s="69">
        <v>64</v>
      </c>
      <c r="U17" s="69">
        <v>60</v>
      </c>
      <c r="V17" s="65">
        <v>21</v>
      </c>
      <c r="W17" s="53">
        <f t="shared" si="2"/>
        <v>329</v>
      </c>
      <c r="X17" s="50">
        <f t="shared" si="3"/>
        <v>11</v>
      </c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16</v>
      </c>
      <c r="T30" s="72" t="s">
        <v>15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95</v>
      </c>
      <c r="E31" s="67">
        <v>0</v>
      </c>
      <c r="F31" s="69">
        <v>96</v>
      </c>
      <c r="G31" s="69">
        <v>123</v>
      </c>
      <c r="H31" s="69">
        <v>120</v>
      </c>
      <c r="I31" s="69">
        <v>111</v>
      </c>
      <c r="J31" s="65">
        <v>106</v>
      </c>
      <c r="K31" s="53">
        <f>SUM(E31:J31)</f>
        <v>556</v>
      </c>
      <c r="L31" s="50">
        <f>IF(K31=0,0,RANK(K31,K$31:K$50))</f>
        <v>1</v>
      </c>
      <c r="M31" s="54"/>
      <c r="O31" s="187" t="s">
        <v>17</v>
      </c>
      <c r="P31" s="52" t="s">
        <v>44</v>
      </c>
      <c r="Q31" s="67">
        <v>57</v>
      </c>
      <c r="R31" s="69">
        <v>64</v>
      </c>
      <c r="S31" s="69">
        <v>69</v>
      </c>
      <c r="T31" s="69">
        <v>70</v>
      </c>
      <c r="U31" s="69">
        <v>61</v>
      </c>
      <c r="V31" s="65">
        <v>62</v>
      </c>
      <c r="W31" s="53">
        <f aca="true" t="shared" si="4" ref="W31:W41">SUM(Q31:V31)</f>
        <v>383</v>
      </c>
      <c r="X31" s="50">
        <f aca="true" t="shared" si="5" ref="X31:X41">IF(W31=0,0,RANK(W31,W$31:W$50))</f>
        <v>1</v>
      </c>
      <c r="Y31" s="54"/>
    </row>
    <row r="32" spans="3:25" ht="18.75" customHeight="1">
      <c r="C32" s="187"/>
      <c r="D32" s="51" t="s">
        <v>25</v>
      </c>
      <c r="E32" s="67">
        <v>0</v>
      </c>
      <c r="F32" s="69">
        <v>76</v>
      </c>
      <c r="G32" s="69">
        <v>98</v>
      </c>
      <c r="H32" s="69">
        <v>118</v>
      </c>
      <c r="I32" s="69">
        <v>127</v>
      </c>
      <c r="J32" s="65">
        <v>116</v>
      </c>
      <c r="K32" s="53">
        <f>SUM(E32:J32)</f>
        <v>535</v>
      </c>
      <c r="L32" s="50">
        <f>IF(K32=0,0,RANK(K32,K$31:K$50))</f>
        <v>2</v>
      </c>
      <c r="M32" s="54"/>
      <c r="O32" s="187"/>
      <c r="P32" s="51" t="s">
        <v>98</v>
      </c>
      <c r="Q32" s="67">
        <v>61</v>
      </c>
      <c r="R32" s="69">
        <v>65</v>
      </c>
      <c r="S32" s="69">
        <v>65</v>
      </c>
      <c r="T32" s="69">
        <v>70</v>
      </c>
      <c r="U32" s="69">
        <v>61</v>
      </c>
      <c r="V32" s="65">
        <v>56</v>
      </c>
      <c r="W32" s="53">
        <f t="shared" si="4"/>
        <v>378</v>
      </c>
      <c r="X32" s="50">
        <f t="shared" si="5"/>
        <v>2</v>
      </c>
      <c r="Y32" s="54"/>
    </row>
    <row r="33" spans="3:25" ht="18.75" customHeight="1">
      <c r="C33" s="187"/>
      <c r="D33" s="51" t="s">
        <v>78</v>
      </c>
      <c r="E33" s="67">
        <v>0</v>
      </c>
      <c r="F33" s="69">
        <v>91</v>
      </c>
      <c r="G33" s="69">
        <v>113</v>
      </c>
      <c r="H33" s="69">
        <v>107</v>
      </c>
      <c r="I33" s="69">
        <v>104</v>
      </c>
      <c r="J33" s="65">
        <v>32</v>
      </c>
      <c r="K33" s="53">
        <f>SUM(E33:J33)</f>
        <v>447</v>
      </c>
      <c r="L33" s="50">
        <f>IF(K33=0,0,RANK(K33,K$31:K$50))</f>
        <v>3</v>
      </c>
      <c r="M33" s="54"/>
      <c r="O33" s="187"/>
      <c r="P33" s="51" t="s">
        <v>26</v>
      </c>
      <c r="Q33" s="67">
        <v>62</v>
      </c>
      <c r="R33" s="69">
        <v>62</v>
      </c>
      <c r="S33" s="69">
        <v>68</v>
      </c>
      <c r="T33" s="69">
        <v>64</v>
      </c>
      <c r="U33" s="69">
        <v>61</v>
      </c>
      <c r="V33" s="65">
        <v>59</v>
      </c>
      <c r="W33" s="53">
        <f t="shared" si="4"/>
        <v>376</v>
      </c>
      <c r="X33" s="50">
        <f t="shared" si="5"/>
        <v>3</v>
      </c>
      <c r="Y33" s="54"/>
    </row>
    <row r="34" spans="3:25" ht="18.75" customHeight="1">
      <c r="C34" s="187"/>
      <c r="D34" s="51" t="s">
        <v>26</v>
      </c>
      <c r="E34" s="67">
        <v>0</v>
      </c>
      <c r="F34" s="69">
        <v>105</v>
      </c>
      <c r="G34" s="69">
        <v>117</v>
      </c>
      <c r="H34" s="69">
        <v>88</v>
      </c>
      <c r="I34" s="69">
        <v>0</v>
      </c>
      <c r="J34" s="65">
        <v>0</v>
      </c>
      <c r="K34" s="53">
        <f>SUM(E34:J34)</f>
        <v>310</v>
      </c>
      <c r="L34" s="50">
        <f>IF(K34=0,0,RANK(K34,K$31:K$50))</f>
        <v>4</v>
      </c>
      <c r="M34" s="54"/>
      <c r="O34" s="187"/>
      <c r="P34" s="51" t="s">
        <v>78</v>
      </c>
      <c r="Q34" s="67">
        <v>58</v>
      </c>
      <c r="R34" s="69">
        <v>68</v>
      </c>
      <c r="S34" s="69">
        <v>64</v>
      </c>
      <c r="T34" s="69">
        <v>69</v>
      </c>
      <c r="U34" s="69">
        <v>68</v>
      </c>
      <c r="V34" s="65">
        <v>31</v>
      </c>
      <c r="W34" s="53">
        <f t="shared" si="4"/>
        <v>358</v>
      </c>
      <c r="X34" s="50">
        <f t="shared" si="5"/>
        <v>4</v>
      </c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 t="s">
        <v>25</v>
      </c>
      <c r="Q35" s="67">
        <v>56</v>
      </c>
      <c r="R35" s="69">
        <v>54</v>
      </c>
      <c r="S35" s="69">
        <v>61</v>
      </c>
      <c r="T35" s="69">
        <v>64</v>
      </c>
      <c r="U35" s="69">
        <v>59</v>
      </c>
      <c r="V35" s="65">
        <v>53</v>
      </c>
      <c r="W35" s="53">
        <f t="shared" si="4"/>
        <v>347</v>
      </c>
      <c r="X35" s="50">
        <f t="shared" si="5"/>
        <v>5</v>
      </c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 t="s">
        <v>99</v>
      </c>
      <c r="Q36" s="67">
        <v>52</v>
      </c>
      <c r="R36" s="69">
        <v>59</v>
      </c>
      <c r="S36" s="69">
        <v>59</v>
      </c>
      <c r="T36" s="69">
        <v>60</v>
      </c>
      <c r="U36" s="69">
        <v>56</v>
      </c>
      <c r="V36" s="65">
        <v>57</v>
      </c>
      <c r="W36" s="53">
        <f t="shared" si="4"/>
        <v>343</v>
      </c>
      <c r="X36" s="50">
        <f t="shared" si="5"/>
        <v>6</v>
      </c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 t="s">
        <v>29</v>
      </c>
      <c r="Q37" s="67">
        <v>56</v>
      </c>
      <c r="R37" s="69">
        <v>63</v>
      </c>
      <c r="S37" s="69">
        <v>59</v>
      </c>
      <c r="T37" s="69">
        <v>59</v>
      </c>
      <c r="U37" s="69">
        <v>44</v>
      </c>
      <c r="V37" s="65">
        <v>47</v>
      </c>
      <c r="W37" s="53">
        <f t="shared" si="4"/>
        <v>328</v>
      </c>
      <c r="X37" s="50">
        <f t="shared" si="5"/>
        <v>7</v>
      </c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 t="s">
        <v>45</v>
      </c>
      <c r="Q38" s="67">
        <v>46</v>
      </c>
      <c r="R38" s="69">
        <v>56</v>
      </c>
      <c r="S38" s="69">
        <v>57</v>
      </c>
      <c r="T38" s="69">
        <v>56</v>
      </c>
      <c r="U38" s="69">
        <v>59</v>
      </c>
      <c r="V38" s="65">
        <v>49</v>
      </c>
      <c r="W38" s="53">
        <f t="shared" si="4"/>
        <v>323</v>
      </c>
      <c r="X38" s="50">
        <f t="shared" si="5"/>
        <v>8</v>
      </c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 t="s">
        <v>87</v>
      </c>
      <c r="Q39" s="67">
        <v>46</v>
      </c>
      <c r="R39" s="69">
        <v>53</v>
      </c>
      <c r="S39" s="69">
        <v>51</v>
      </c>
      <c r="T39" s="69">
        <v>50</v>
      </c>
      <c r="U39" s="69">
        <v>52</v>
      </c>
      <c r="V39" s="65">
        <v>49</v>
      </c>
      <c r="W39" s="53">
        <f t="shared" si="4"/>
        <v>301</v>
      </c>
      <c r="X39" s="50">
        <f t="shared" si="5"/>
        <v>9</v>
      </c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 t="s">
        <v>28</v>
      </c>
      <c r="Q40" s="67">
        <v>51</v>
      </c>
      <c r="R40" s="69">
        <v>42</v>
      </c>
      <c r="S40" s="69">
        <v>50</v>
      </c>
      <c r="T40" s="69">
        <v>56</v>
      </c>
      <c r="U40" s="69">
        <v>49</v>
      </c>
      <c r="V40" s="65">
        <v>49</v>
      </c>
      <c r="W40" s="53">
        <f t="shared" si="4"/>
        <v>297</v>
      </c>
      <c r="X40" s="50">
        <f t="shared" si="5"/>
        <v>10</v>
      </c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 t="s">
        <v>41</v>
      </c>
      <c r="Q41" s="67">
        <v>39</v>
      </c>
      <c r="R41" s="69">
        <v>58</v>
      </c>
      <c r="S41" s="69">
        <v>64</v>
      </c>
      <c r="T41" s="69">
        <v>0</v>
      </c>
      <c r="U41" s="69">
        <v>0</v>
      </c>
      <c r="V41" s="65">
        <v>1</v>
      </c>
      <c r="W41" s="53">
        <f t="shared" si="4"/>
        <v>162</v>
      </c>
      <c r="X41" s="50">
        <f t="shared" si="5"/>
        <v>11</v>
      </c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:Y2"/>
    <mergeCell ref="W5:W6"/>
    <mergeCell ref="H5:H6"/>
    <mergeCell ref="I5:I6"/>
    <mergeCell ref="C7:C26"/>
    <mergeCell ref="O7:O26"/>
    <mergeCell ref="C4:M4"/>
    <mergeCell ref="O4:Y4"/>
    <mergeCell ref="G5:G6"/>
    <mergeCell ref="X5:X6"/>
    <mergeCell ref="C29:M29"/>
    <mergeCell ref="O29:Y29"/>
    <mergeCell ref="K5:K6"/>
    <mergeCell ref="L5:L6"/>
    <mergeCell ref="J5:J6"/>
    <mergeCell ref="C31:C50"/>
    <mergeCell ref="O31:O50"/>
    <mergeCell ref="D5:D6"/>
    <mergeCell ref="E5:E6"/>
    <mergeCell ref="F5:F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fitToHeight="1" fitToWidth="1" horizontalDpi="600" verticalDpi="600" orientation="portrait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8">
      <selection activeCell="B27" sqref="B27:I49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.75" thickBot="1"/>
    <row r="2" spans="2:9" ht="15.75" thickBot="1">
      <c r="B2" s="118"/>
      <c r="C2" s="119"/>
      <c r="D2" s="119"/>
      <c r="E2" s="119"/>
      <c r="F2" s="119"/>
      <c r="G2" s="119"/>
      <c r="H2" s="119"/>
      <c r="I2" s="122"/>
    </row>
    <row r="3" spans="2:9" ht="15">
      <c r="B3" s="120"/>
      <c r="C3" s="121"/>
      <c r="D3" s="202" t="s">
        <v>17</v>
      </c>
      <c r="E3" s="203"/>
      <c r="F3" s="123"/>
      <c r="G3" s="202" t="s">
        <v>6</v>
      </c>
      <c r="H3" s="203"/>
      <c r="I3" s="126"/>
    </row>
    <row r="4" spans="2:9" ht="15.75" thickBot="1">
      <c r="B4" s="120"/>
      <c r="C4" s="121"/>
      <c r="D4" s="108" t="s">
        <v>61</v>
      </c>
      <c r="E4" s="109" t="s">
        <v>62</v>
      </c>
      <c r="F4" s="123"/>
      <c r="G4" s="108" t="s">
        <v>61</v>
      </c>
      <c r="H4" s="109" t="s">
        <v>62</v>
      </c>
      <c r="I4" s="126"/>
    </row>
    <row r="5" spans="2:9" ht="15">
      <c r="B5" s="120"/>
      <c r="C5" s="200" t="s">
        <v>63</v>
      </c>
      <c r="D5" s="111" t="s">
        <v>26</v>
      </c>
      <c r="E5" s="112"/>
      <c r="F5" s="124"/>
      <c r="G5" s="110" t="s">
        <v>33</v>
      </c>
      <c r="H5" s="105"/>
      <c r="I5" s="126"/>
    </row>
    <row r="6" spans="2:9" ht="15">
      <c r="B6" s="120"/>
      <c r="C6" s="204"/>
      <c r="D6" s="113" t="s">
        <v>25</v>
      </c>
      <c r="E6" s="114"/>
      <c r="F6" s="124"/>
      <c r="G6" s="113" t="s">
        <v>47</v>
      </c>
      <c r="H6" s="114"/>
      <c r="I6" s="126"/>
    </row>
    <row r="7" spans="2:12" ht="15">
      <c r="B7" s="120"/>
      <c r="C7" s="204"/>
      <c r="D7" s="113" t="s">
        <v>41</v>
      </c>
      <c r="E7" s="114"/>
      <c r="F7" s="124"/>
      <c r="G7" s="113" t="s">
        <v>32</v>
      </c>
      <c r="H7" s="114"/>
      <c r="I7" s="126"/>
      <c r="K7" s="117"/>
      <c r="L7" s="86"/>
    </row>
    <row r="8" spans="2:12" ht="15">
      <c r="B8" s="120"/>
      <c r="C8" s="204"/>
      <c r="D8" s="113" t="s">
        <v>43</v>
      </c>
      <c r="E8" s="114"/>
      <c r="F8" s="124"/>
      <c r="G8" s="113" t="s">
        <v>48</v>
      </c>
      <c r="H8" s="114"/>
      <c r="I8" s="126"/>
      <c r="K8" s="117"/>
      <c r="L8" s="86"/>
    </row>
    <row r="9" spans="2:12" ht="15">
      <c r="B9" s="120"/>
      <c r="C9" s="204"/>
      <c r="D9" s="113" t="s">
        <v>59</v>
      </c>
      <c r="E9" s="114"/>
      <c r="F9" s="124"/>
      <c r="G9" s="113" t="s">
        <v>30</v>
      </c>
      <c r="H9" s="114"/>
      <c r="I9" s="126"/>
      <c r="K9" s="117"/>
      <c r="L9" s="86"/>
    </row>
    <row r="10" spans="2:12" ht="15">
      <c r="B10" s="120"/>
      <c r="C10" s="204"/>
      <c r="D10" s="113" t="s">
        <v>78</v>
      </c>
      <c r="E10" s="114"/>
      <c r="F10" s="124"/>
      <c r="G10" s="113" t="s">
        <v>35</v>
      </c>
      <c r="H10" s="114"/>
      <c r="I10" s="126"/>
      <c r="K10" s="117"/>
      <c r="L10" s="86"/>
    </row>
    <row r="11" spans="2:12" ht="15">
      <c r="B11" s="120"/>
      <c r="C11" s="204"/>
      <c r="D11" s="113" t="s">
        <v>29</v>
      </c>
      <c r="E11" s="114"/>
      <c r="F11" s="124"/>
      <c r="G11" s="113" t="s">
        <v>36</v>
      </c>
      <c r="H11" s="114"/>
      <c r="I11" s="126"/>
      <c r="K11" s="117"/>
      <c r="L11" s="86"/>
    </row>
    <row r="12" spans="2:12" ht="15">
      <c r="B12" s="120"/>
      <c r="C12" s="204"/>
      <c r="D12" s="113" t="s">
        <v>44</v>
      </c>
      <c r="E12" s="114"/>
      <c r="F12" s="124"/>
      <c r="G12" s="113" t="s">
        <v>37</v>
      </c>
      <c r="H12" s="114"/>
      <c r="I12" s="126"/>
      <c r="K12" s="117"/>
      <c r="L12" s="86"/>
    </row>
    <row r="13" spans="2:12" ht="15">
      <c r="B13" s="120"/>
      <c r="C13" s="204"/>
      <c r="D13" s="113" t="s">
        <v>28</v>
      </c>
      <c r="E13" s="114"/>
      <c r="F13" s="124"/>
      <c r="G13" s="113" t="s">
        <v>49</v>
      </c>
      <c r="H13" s="114"/>
      <c r="I13" s="126"/>
      <c r="K13" s="117"/>
      <c r="L13" s="86"/>
    </row>
    <row r="14" spans="2:12" ht="15">
      <c r="B14" s="120"/>
      <c r="C14" s="204"/>
      <c r="D14" s="113" t="s">
        <v>45</v>
      </c>
      <c r="E14" s="114"/>
      <c r="F14" s="124"/>
      <c r="G14" s="113" t="s">
        <v>56</v>
      </c>
      <c r="H14" s="114"/>
      <c r="I14" s="126"/>
      <c r="K14" s="117"/>
      <c r="L14" s="86"/>
    </row>
    <row r="15" spans="2:12" ht="15">
      <c r="B15" s="120"/>
      <c r="C15" s="204"/>
      <c r="D15" s="113" t="s">
        <v>66</v>
      </c>
      <c r="E15" s="114"/>
      <c r="F15" s="124"/>
      <c r="G15" s="113" t="s">
        <v>31</v>
      </c>
      <c r="H15" s="114"/>
      <c r="I15" s="126"/>
      <c r="K15" s="86"/>
      <c r="L15" s="86"/>
    </row>
    <row r="16" spans="2:12" ht="15">
      <c r="B16" s="120"/>
      <c r="C16" s="204"/>
      <c r="D16" s="113" t="s">
        <v>27</v>
      </c>
      <c r="E16" s="114"/>
      <c r="F16" s="124"/>
      <c r="G16" s="113" t="s">
        <v>55</v>
      </c>
      <c r="H16" s="114"/>
      <c r="I16" s="126"/>
      <c r="K16" s="86"/>
      <c r="L16" s="86"/>
    </row>
    <row r="17" spans="2:12" ht="15">
      <c r="B17" s="120"/>
      <c r="C17" s="204"/>
      <c r="D17" s="113" t="s">
        <v>77</v>
      </c>
      <c r="E17" s="114"/>
      <c r="F17" s="124"/>
      <c r="G17" s="113" t="s">
        <v>60</v>
      </c>
      <c r="H17" s="114"/>
      <c r="I17" s="126"/>
      <c r="K17" s="86"/>
      <c r="L17" s="86"/>
    </row>
    <row r="18" spans="2:12" ht="15">
      <c r="B18" s="120"/>
      <c r="C18" s="204"/>
      <c r="D18" s="113"/>
      <c r="E18" s="114"/>
      <c r="F18" s="124"/>
      <c r="G18" s="113"/>
      <c r="H18" s="114"/>
      <c r="I18" s="126"/>
      <c r="K18" s="86"/>
      <c r="L18" s="86"/>
    </row>
    <row r="19" spans="2:12" ht="15">
      <c r="B19" s="120"/>
      <c r="C19" s="204"/>
      <c r="D19" s="113"/>
      <c r="E19" s="114"/>
      <c r="F19" s="124"/>
      <c r="G19" s="113"/>
      <c r="H19" s="114"/>
      <c r="I19" s="126"/>
      <c r="K19" s="86"/>
      <c r="L19" s="86"/>
    </row>
    <row r="20" spans="2:12" ht="15">
      <c r="B20" s="120"/>
      <c r="C20" s="204"/>
      <c r="D20" s="113"/>
      <c r="E20" s="114"/>
      <c r="F20" s="124"/>
      <c r="G20" s="113"/>
      <c r="H20" s="114"/>
      <c r="I20" s="126"/>
      <c r="K20" s="86"/>
      <c r="L20" s="86"/>
    </row>
    <row r="21" spans="2:12" ht="15">
      <c r="B21" s="120"/>
      <c r="C21" s="204"/>
      <c r="D21" s="113"/>
      <c r="E21" s="114"/>
      <c r="F21" s="124"/>
      <c r="G21" s="113"/>
      <c r="H21" s="114"/>
      <c r="I21" s="126"/>
      <c r="K21" s="86"/>
      <c r="L21" s="86"/>
    </row>
    <row r="22" spans="2:12" ht="15">
      <c r="B22" s="120"/>
      <c r="C22" s="204"/>
      <c r="D22" s="113"/>
      <c r="E22" s="114"/>
      <c r="F22" s="124"/>
      <c r="G22" s="113"/>
      <c r="H22" s="114"/>
      <c r="I22" s="126"/>
      <c r="K22" s="86"/>
      <c r="L22" s="86"/>
    </row>
    <row r="23" spans="2:12" ht="15.75" thickBot="1">
      <c r="B23" s="120"/>
      <c r="C23" s="205"/>
      <c r="D23" s="107"/>
      <c r="E23" s="106"/>
      <c r="F23" s="124"/>
      <c r="G23" s="107"/>
      <c r="H23" s="106"/>
      <c r="I23" s="126"/>
      <c r="K23" s="86"/>
      <c r="L23" s="86"/>
    </row>
    <row r="24" spans="2:12" ht="38.25" customHeight="1" thickBot="1">
      <c r="B24" s="128"/>
      <c r="C24" s="125"/>
      <c r="D24" s="125"/>
      <c r="E24" s="125"/>
      <c r="F24" s="125"/>
      <c r="G24" s="125"/>
      <c r="H24" s="125"/>
      <c r="I24" s="127"/>
      <c r="K24" s="86"/>
      <c r="L24" s="86"/>
    </row>
    <row r="25" spans="1:12" ht="15" customHeight="1">
      <c r="A25" s="86"/>
      <c r="B25" s="141"/>
      <c r="C25" s="141"/>
      <c r="D25" s="141"/>
      <c r="E25" s="141"/>
      <c r="F25" s="141"/>
      <c r="G25" s="141"/>
      <c r="H25" s="141"/>
      <c r="I25" s="141"/>
      <c r="J25" s="86"/>
      <c r="K25" s="86"/>
      <c r="L25" s="86"/>
    </row>
    <row r="26" spans="1:12" ht="15" customHeight="1" thickBot="1">
      <c r="A26" s="86"/>
      <c r="B26" s="141"/>
      <c r="C26" s="141"/>
      <c r="D26" s="141"/>
      <c r="E26" s="141"/>
      <c r="F26" s="141"/>
      <c r="G26" s="141"/>
      <c r="H26" s="141"/>
      <c r="I26" s="141"/>
      <c r="J26" s="86"/>
      <c r="K26" s="86"/>
      <c r="L26" s="86"/>
    </row>
    <row r="27" spans="2:12" ht="38.25" customHeight="1" thickBot="1">
      <c r="B27" s="118"/>
      <c r="C27" s="119"/>
      <c r="D27" s="119"/>
      <c r="E27" s="119"/>
      <c r="F27" s="119"/>
      <c r="G27" s="119"/>
      <c r="H27" s="119"/>
      <c r="I27" s="122"/>
      <c r="K27" s="86"/>
      <c r="L27" s="86"/>
    </row>
    <row r="28" spans="2:12" ht="15">
      <c r="B28" s="120"/>
      <c r="C28" s="121"/>
      <c r="D28" s="202" t="s">
        <v>17</v>
      </c>
      <c r="E28" s="203"/>
      <c r="F28" s="123"/>
      <c r="G28" s="202" t="s">
        <v>6</v>
      </c>
      <c r="H28" s="203"/>
      <c r="I28" s="126"/>
      <c r="K28" s="86"/>
      <c r="L28" s="86"/>
    </row>
    <row r="29" spans="2:9" ht="15.75" thickBot="1">
      <c r="B29" s="120"/>
      <c r="C29" s="121"/>
      <c r="D29" s="108" t="s">
        <v>61</v>
      </c>
      <c r="E29" s="109" t="s">
        <v>62</v>
      </c>
      <c r="F29" s="123"/>
      <c r="G29" s="108" t="s">
        <v>61</v>
      </c>
      <c r="H29" s="109" t="s">
        <v>62</v>
      </c>
      <c r="I29" s="126"/>
    </row>
    <row r="30" spans="2:9" ht="15" customHeight="1">
      <c r="B30" s="120"/>
      <c r="C30" s="200" t="s">
        <v>64</v>
      </c>
      <c r="D30" s="111" t="s">
        <v>26</v>
      </c>
      <c r="E30" s="114"/>
      <c r="F30" s="124"/>
      <c r="G30" s="113" t="s">
        <v>47</v>
      </c>
      <c r="H30" s="105"/>
      <c r="I30" s="126"/>
    </row>
    <row r="31" spans="2:9" ht="15">
      <c r="B31" s="120"/>
      <c r="C31" s="187"/>
      <c r="D31" s="113" t="s">
        <v>25</v>
      </c>
      <c r="E31" s="114"/>
      <c r="F31" s="124"/>
      <c r="G31" s="113" t="s">
        <v>33</v>
      </c>
      <c r="H31" s="114"/>
      <c r="I31" s="126"/>
    </row>
    <row r="32" spans="2:9" ht="15">
      <c r="B32" s="120"/>
      <c r="C32" s="187"/>
      <c r="D32" s="113" t="s">
        <v>41</v>
      </c>
      <c r="E32" s="114"/>
      <c r="F32" s="124"/>
      <c r="G32" s="113" t="s">
        <v>32</v>
      </c>
      <c r="H32" s="114"/>
      <c r="I32" s="126"/>
    </row>
    <row r="33" spans="2:9" ht="15">
      <c r="B33" s="120"/>
      <c r="C33" s="187"/>
      <c r="D33" s="113" t="s">
        <v>78</v>
      </c>
      <c r="E33" s="114"/>
      <c r="F33" s="124"/>
      <c r="G33" s="113" t="s">
        <v>48</v>
      </c>
      <c r="H33" s="114"/>
      <c r="I33" s="126"/>
    </row>
    <row r="34" spans="2:9" ht="15">
      <c r="B34" s="120"/>
      <c r="C34" s="187"/>
      <c r="D34" s="113" t="s">
        <v>43</v>
      </c>
      <c r="E34" s="114"/>
      <c r="F34" s="124"/>
      <c r="G34" s="113" t="s">
        <v>30</v>
      </c>
      <c r="H34" s="114"/>
      <c r="I34" s="126"/>
    </row>
    <row r="35" spans="2:9" ht="15">
      <c r="B35" s="120"/>
      <c r="C35" s="187"/>
      <c r="D35" s="113" t="s">
        <v>29</v>
      </c>
      <c r="E35" s="114"/>
      <c r="F35" s="124"/>
      <c r="G35" s="113" t="s">
        <v>35</v>
      </c>
      <c r="H35" s="114"/>
      <c r="I35" s="126"/>
    </row>
    <row r="36" spans="2:9" ht="15">
      <c r="B36" s="120"/>
      <c r="C36" s="187"/>
      <c r="D36" s="113" t="s">
        <v>59</v>
      </c>
      <c r="E36" s="114"/>
      <c r="F36" s="124"/>
      <c r="G36" s="113" t="s">
        <v>36</v>
      </c>
      <c r="H36" s="114"/>
      <c r="I36" s="126"/>
    </row>
    <row r="37" spans="2:9" ht="15">
      <c r="B37" s="120"/>
      <c r="C37" s="187"/>
      <c r="D37" s="113" t="s">
        <v>28</v>
      </c>
      <c r="E37" s="114"/>
      <c r="F37" s="124"/>
      <c r="G37" s="113" t="s">
        <v>37</v>
      </c>
      <c r="H37" s="114"/>
      <c r="I37" s="126"/>
    </row>
    <row r="38" spans="2:9" ht="15">
      <c r="B38" s="120"/>
      <c r="C38" s="187"/>
      <c r="D38" s="113" t="s">
        <v>44</v>
      </c>
      <c r="E38" s="114"/>
      <c r="F38" s="124"/>
      <c r="G38" s="113" t="s">
        <v>57</v>
      </c>
      <c r="H38" s="114"/>
      <c r="I38" s="126"/>
    </row>
    <row r="39" spans="2:9" ht="15">
      <c r="B39" s="120"/>
      <c r="C39" s="187"/>
      <c r="D39" s="113" t="s">
        <v>27</v>
      </c>
      <c r="E39" s="114"/>
      <c r="F39" s="124"/>
      <c r="G39" s="113" t="s">
        <v>55</v>
      </c>
      <c r="H39" s="114"/>
      <c r="I39" s="126"/>
    </row>
    <row r="40" spans="2:9" ht="15">
      <c r="B40" s="120"/>
      <c r="C40" s="187"/>
      <c r="D40" s="113" t="s">
        <v>66</v>
      </c>
      <c r="E40" s="114"/>
      <c r="F40" s="124"/>
      <c r="G40" s="113" t="s">
        <v>31</v>
      </c>
      <c r="H40" s="114"/>
      <c r="I40" s="126"/>
    </row>
    <row r="41" spans="2:9" ht="15">
      <c r="B41" s="120"/>
      <c r="C41" s="187"/>
      <c r="D41" s="113" t="s">
        <v>77</v>
      </c>
      <c r="E41" s="114"/>
      <c r="F41" s="124"/>
      <c r="G41" s="113" t="s">
        <v>56</v>
      </c>
      <c r="H41" s="114"/>
      <c r="I41" s="126"/>
    </row>
    <row r="42" spans="2:9" ht="15">
      <c r="B42" s="120"/>
      <c r="C42" s="187"/>
      <c r="D42" s="115"/>
      <c r="E42" s="114"/>
      <c r="F42" s="124"/>
      <c r="G42" s="113" t="s">
        <v>90</v>
      </c>
      <c r="H42" s="114"/>
      <c r="I42" s="126"/>
    </row>
    <row r="43" spans="2:9" ht="15">
      <c r="B43" s="120"/>
      <c r="C43" s="187"/>
      <c r="D43" s="115"/>
      <c r="E43" s="114"/>
      <c r="F43" s="124"/>
      <c r="G43" s="113"/>
      <c r="H43" s="114"/>
      <c r="I43" s="126"/>
    </row>
    <row r="44" spans="2:9" ht="15">
      <c r="B44" s="120"/>
      <c r="C44" s="187"/>
      <c r="D44" s="115"/>
      <c r="E44" s="114"/>
      <c r="F44" s="124"/>
      <c r="G44" s="113"/>
      <c r="H44" s="114"/>
      <c r="I44" s="126"/>
    </row>
    <row r="45" spans="2:9" ht="15">
      <c r="B45" s="120"/>
      <c r="C45" s="187"/>
      <c r="D45" s="115"/>
      <c r="E45" s="114"/>
      <c r="F45" s="124"/>
      <c r="G45" s="113"/>
      <c r="H45" s="114"/>
      <c r="I45" s="126"/>
    </row>
    <row r="46" spans="2:9" ht="15">
      <c r="B46" s="120"/>
      <c r="C46" s="187"/>
      <c r="D46" s="115"/>
      <c r="E46" s="114"/>
      <c r="F46" s="124"/>
      <c r="G46" s="113"/>
      <c r="H46" s="114"/>
      <c r="I46" s="126"/>
    </row>
    <row r="47" spans="2:9" ht="15">
      <c r="B47" s="120"/>
      <c r="C47" s="187"/>
      <c r="D47" s="115"/>
      <c r="E47" s="114"/>
      <c r="F47" s="124"/>
      <c r="G47" s="113"/>
      <c r="H47" s="114"/>
      <c r="I47" s="126"/>
    </row>
    <row r="48" spans="2:9" ht="15.75" thickBot="1">
      <c r="B48" s="120"/>
      <c r="C48" s="201"/>
      <c r="D48" s="116"/>
      <c r="E48" s="106"/>
      <c r="F48" s="124"/>
      <c r="G48" s="107"/>
      <c r="H48" s="106"/>
      <c r="I48" s="126"/>
    </row>
    <row r="49" spans="2:9" ht="15.75" thickBot="1">
      <c r="B49" s="128"/>
      <c r="C49" s="125"/>
      <c r="D49" s="125"/>
      <c r="E49" s="125"/>
      <c r="F49" s="125"/>
      <c r="G49" s="125"/>
      <c r="H49" s="125"/>
      <c r="I49" s="127"/>
    </row>
  </sheetData>
  <sheetProtection/>
  <mergeCells count="6">
    <mergeCell ref="C30:C48"/>
    <mergeCell ref="G28:H28"/>
    <mergeCell ref="D28:E28"/>
    <mergeCell ref="D3:E3"/>
    <mergeCell ref="G3:H3"/>
    <mergeCell ref="C5:C23"/>
  </mergeCells>
  <printOptions/>
  <pageMargins left="0.7" right="0.7" top="0.75" bottom="0.75" header="0.3" footer="0.3"/>
  <pageSetup horizontalDpi="600" verticalDpi="600" orientation="landscape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">
      <selection activeCell="O57" sqref="O5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24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30</v>
      </c>
      <c r="E7" s="67">
        <v>62</v>
      </c>
      <c r="F7" s="69">
        <v>67</v>
      </c>
      <c r="G7" s="69"/>
      <c r="H7" s="69"/>
      <c r="I7" s="69">
        <v>60</v>
      </c>
      <c r="J7" s="65">
        <v>62</v>
      </c>
      <c r="K7" s="53">
        <f aca="true" t="shared" si="0" ref="K7:K14">SUM(E7:J7)</f>
        <v>251</v>
      </c>
      <c r="L7" s="50">
        <f aca="true" t="shared" si="1" ref="L7:L14">IF(K7=0,0,RANK(K7,K$7:K$26))</f>
        <v>1</v>
      </c>
      <c r="M7" s="54"/>
      <c r="O7" s="187" t="s">
        <v>6</v>
      </c>
      <c r="P7" s="52" t="s">
        <v>33</v>
      </c>
      <c r="Q7" s="67" t="s">
        <v>39</v>
      </c>
      <c r="R7" s="69">
        <v>44</v>
      </c>
      <c r="S7" s="69"/>
      <c r="T7" s="69"/>
      <c r="U7" s="69" t="s">
        <v>39</v>
      </c>
      <c r="V7" s="65">
        <v>39</v>
      </c>
      <c r="W7" s="53">
        <v>161</v>
      </c>
      <c r="X7" s="50">
        <f aca="true" t="shared" si="2" ref="X7:X14">IF(W7=0,0,RANK(W7,W$7:W$26))</f>
        <v>1</v>
      </c>
      <c r="Y7" s="54"/>
    </row>
    <row r="8" spans="3:25" ht="18.75" customHeight="1">
      <c r="C8" s="187"/>
      <c r="D8" s="51" t="s">
        <v>31</v>
      </c>
      <c r="E8" s="67">
        <v>60</v>
      </c>
      <c r="F8" s="69">
        <v>57</v>
      </c>
      <c r="G8" s="69"/>
      <c r="H8" s="69"/>
      <c r="I8" s="69">
        <v>54</v>
      </c>
      <c r="J8" s="65">
        <v>62</v>
      </c>
      <c r="K8" s="53">
        <f t="shared" si="0"/>
        <v>233</v>
      </c>
      <c r="L8" s="50">
        <f t="shared" si="1"/>
        <v>2</v>
      </c>
      <c r="M8" s="54"/>
      <c r="O8" s="187"/>
      <c r="P8" s="51" t="s">
        <v>31</v>
      </c>
      <c r="Q8" s="67" t="s">
        <v>39</v>
      </c>
      <c r="R8" s="69" t="s">
        <v>39</v>
      </c>
      <c r="S8" s="69"/>
      <c r="T8" s="69"/>
      <c r="U8" s="69" t="s">
        <v>39</v>
      </c>
      <c r="V8" s="65" t="s">
        <v>39</v>
      </c>
      <c r="W8" s="53">
        <v>152</v>
      </c>
      <c r="X8" s="50">
        <f t="shared" si="2"/>
        <v>2</v>
      </c>
      <c r="Y8" s="54"/>
    </row>
    <row r="9" spans="3:25" ht="18.75" customHeight="1">
      <c r="C9" s="187"/>
      <c r="D9" s="51" t="s">
        <v>32</v>
      </c>
      <c r="E9" s="67">
        <v>57</v>
      </c>
      <c r="F9" s="69">
        <v>61</v>
      </c>
      <c r="G9" s="69"/>
      <c r="H9" s="69"/>
      <c r="I9" s="69">
        <v>59</v>
      </c>
      <c r="J9" s="65">
        <v>54</v>
      </c>
      <c r="K9" s="53">
        <f t="shared" si="0"/>
        <v>231</v>
      </c>
      <c r="L9" s="50">
        <f t="shared" si="1"/>
        <v>3</v>
      </c>
      <c r="M9" s="54"/>
      <c r="O9" s="187"/>
      <c r="P9" s="51" t="s">
        <v>36</v>
      </c>
      <c r="Q9" s="67">
        <v>32</v>
      </c>
      <c r="R9" s="69" t="s">
        <v>39</v>
      </c>
      <c r="S9" s="69"/>
      <c r="T9" s="69"/>
      <c r="U9" s="69">
        <v>37</v>
      </c>
      <c r="V9" s="65">
        <v>36</v>
      </c>
      <c r="W9" s="53">
        <v>141</v>
      </c>
      <c r="X9" s="50">
        <f t="shared" si="2"/>
        <v>3</v>
      </c>
      <c r="Y9" s="54"/>
    </row>
    <row r="10" spans="3:25" ht="18.75" customHeight="1">
      <c r="C10" s="187"/>
      <c r="D10" s="51" t="s">
        <v>33</v>
      </c>
      <c r="E10" s="67">
        <v>54</v>
      </c>
      <c r="F10" s="69">
        <v>60</v>
      </c>
      <c r="G10" s="69"/>
      <c r="H10" s="69"/>
      <c r="I10" s="69">
        <v>54</v>
      </c>
      <c r="J10" s="65">
        <v>58</v>
      </c>
      <c r="K10" s="53">
        <f t="shared" si="0"/>
        <v>226</v>
      </c>
      <c r="L10" s="50">
        <f t="shared" si="1"/>
        <v>4</v>
      </c>
      <c r="M10" s="54"/>
      <c r="O10" s="187"/>
      <c r="P10" s="51" t="s">
        <v>32</v>
      </c>
      <c r="Q10" s="67" t="s">
        <v>39</v>
      </c>
      <c r="R10" s="69">
        <v>36</v>
      </c>
      <c r="S10" s="69"/>
      <c r="T10" s="69"/>
      <c r="U10" s="69">
        <v>34</v>
      </c>
      <c r="V10" s="65">
        <v>35</v>
      </c>
      <c r="W10" s="53">
        <v>138</v>
      </c>
      <c r="X10" s="50">
        <f t="shared" si="2"/>
        <v>4</v>
      </c>
      <c r="Y10" s="54"/>
    </row>
    <row r="11" spans="3:25" ht="18.75" customHeight="1">
      <c r="C11" s="187"/>
      <c r="D11" s="51" t="s">
        <v>34</v>
      </c>
      <c r="E11" s="67">
        <v>48</v>
      </c>
      <c r="F11" s="69">
        <v>56</v>
      </c>
      <c r="G11" s="69"/>
      <c r="H11" s="69"/>
      <c r="I11" s="69">
        <v>54</v>
      </c>
      <c r="J11" s="65">
        <v>52</v>
      </c>
      <c r="K11" s="53">
        <f t="shared" si="0"/>
        <v>210</v>
      </c>
      <c r="L11" s="50">
        <f t="shared" si="1"/>
        <v>5</v>
      </c>
      <c r="M11" s="54"/>
      <c r="O11" s="187"/>
      <c r="P11" s="51" t="s">
        <v>35</v>
      </c>
      <c r="Q11" s="67" t="s">
        <v>39</v>
      </c>
      <c r="R11" s="69">
        <v>37</v>
      </c>
      <c r="S11" s="69"/>
      <c r="T11" s="69"/>
      <c r="U11" s="69" t="s">
        <v>39</v>
      </c>
      <c r="V11" s="65" t="s">
        <v>39</v>
      </c>
      <c r="W11" s="53">
        <v>136</v>
      </c>
      <c r="X11" s="50">
        <f t="shared" si="2"/>
        <v>5</v>
      </c>
      <c r="Y11" s="54"/>
    </row>
    <row r="12" spans="3:25" ht="18.75" customHeight="1">
      <c r="C12" s="187"/>
      <c r="D12" s="51" t="s">
        <v>35</v>
      </c>
      <c r="E12" s="67">
        <v>50</v>
      </c>
      <c r="F12" s="69">
        <v>51</v>
      </c>
      <c r="G12" s="69"/>
      <c r="H12" s="69"/>
      <c r="I12" s="69">
        <v>53</v>
      </c>
      <c r="J12" s="65">
        <v>49</v>
      </c>
      <c r="K12" s="53">
        <f t="shared" si="0"/>
        <v>203</v>
      </c>
      <c r="L12" s="50">
        <f t="shared" si="1"/>
        <v>6</v>
      </c>
      <c r="M12" s="54"/>
      <c r="O12" s="187"/>
      <c r="P12" s="51" t="s">
        <v>30</v>
      </c>
      <c r="Q12" s="67">
        <v>32</v>
      </c>
      <c r="R12" s="69" t="s">
        <v>39</v>
      </c>
      <c r="S12" s="69"/>
      <c r="T12" s="69"/>
      <c r="U12" s="69">
        <v>36</v>
      </c>
      <c r="V12" s="65" t="s">
        <v>39</v>
      </c>
      <c r="W12" s="53">
        <v>135</v>
      </c>
      <c r="X12" s="50">
        <f t="shared" si="2"/>
        <v>6</v>
      </c>
      <c r="Y12" s="54"/>
    </row>
    <row r="13" spans="3:25" ht="18.75" customHeight="1">
      <c r="C13" s="187"/>
      <c r="D13" s="51" t="s">
        <v>36</v>
      </c>
      <c r="E13" s="67">
        <v>49</v>
      </c>
      <c r="F13" s="69">
        <v>46</v>
      </c>
      <c r="G13" s="69"/>
      <c r="H13" s="69"/>
      <c r="I13" s="69">
        <v>47</v>
      </c>
      <c r="J13" s="65">
        <v>46</v>
      </c>
      <c r="K13" s="53">
        <f t="shared" si="0"/>
        <v>188</v>
      </c>
      <c r="L13" s="50">
        <f t="shared" si="1"/>
        <v>7</v>
      </c>
      <c r="M13" s="54"/>
      <c r="O13" s="187"/>
      <c r="P13" s="51" t="s">
        <v>38</v>
      </c>
      <c r="Q13" s="67">
        <v>33</v>
      </c>
      <c r="R13" s="69" t="s">
        <v>39</v>
      </c>
      <c r="S13" s="69"/>
      <c r="T13" s="69"/>
      <c r="U13" s="69" t="s">
        <v>39</v>
      </c>
      <c r="V13" s="65" t="s">
        <v>39</v>
      </c>
      <c r="W13" s="53">
        <v>133</v>
      </c>
      <c r="X13" s="50">
        <f t="shared" si="2"/>
        <v>7</v>
      </c>
      <c r="Y13" s="54"/>
    </row>
    <row r="14" spans="3:25" ht="18.75" customHeight="1">
      <c r="C14" s="187"/>
      <c r="D14" s="51" t="s">
        <v>37</v>
      </c>
      <c r="E14" s="67">
        <v>23</v>
      </c>
      <c r="F14" s="69">
        <v>51</v>
      </c>
      <c r="G14" s="69"/>
      <c r="H14" s="69"/>
      <c r="I14" s="69">
        <v>55</v>
      </c>
      <c r="J14" s="65">
        <v>50</v>
      </c>
      <c r="K14" s="53">
        <f t="shared" si="0"/>
        <v>179</v>
      </c>
      <c r="L14" s="50">
        <f t="shared" si="1"/>
        <v>8</v>
      </c>
      <c r="M14" s="54"/>
      <c r="O14" s="187"/>
      <c r="P14" s="51" t="s">
        <v>37</v>
      </c>
      <c r="Q14" s="67">
        <v>19</v>
      </c>
      <c r="R14" s="69">
        <v>34</v>
      </c>
      <c r="S14" s="69"/>
      <c r="T14" s="69"/>
      <c r="U14" s="69">
        <v>29</v>
      </c>
      <c r="V14" s="65">
        <v>32</v>
      </c>
      <c r="W14" s="53">
        <f>SUM(Q14:V14)</f>
        <v>114</v>
      </c>
      <c r="X14" s="50">
        <f t="shared" si="2"/>
        <v>8</v>
      </c>
      <c r="Y14" s="54"/>
    </row>
    <row r="15" spans="3:25" ht="18.75" customHeight="1">
      <c r="C15" s="18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25</v>
      </c>
      <c r="E31" s="67">
        <v>54</v>
      </c>
      <c r="F31" s="69">
        <v>54</v>
      </c>
      <c r="G31" s="69"/>
      <c r="H31" s="69"/>
      <c r="I31" s="69">
        <v>54</v>
      </c>
      <c r="J31" s="65">
        <v>51</v>
      </c>
      <c r="K31" s="53">
        <f>SUM(E31:J31)</f>
        <v>213</v>
      </c>
      <c r="L31" s="50">
        <f>IF(K31=0,0,RANK(K31,K$31:K$50))</f>
        <v>1</v>
      </c>
      <c r="M31" s="54"/>
      <c r="O31" s="187" t="s">
        <v>17</v>
      </c>
      <c r="P31" s="52" t="s">
        <v>26</v>
      </c>
      <c r="Q31" s="67">
        <v>31</v>
      </c>
      <c r="R31" s="69">
        <v>34</v>
      </c>
      <c r="S31" s="69"/>
      <c r="T31" s="69"/>
      <c r="U31" s="69">
        <v>35</v>
      </c>
      <c r="V31" s="65">
        <v>36</v>
      </c>
      <c r="W31" s="53">
        <f>SUM(Q31:V31)</f>
        <v>136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26</v>
      </c>
      <c r="E32" s="67">
        <v>47</v>
      </c>
      <c r="F32" s="69">
        <v>54</v>
      </c>
      <c r="G32" s="69"/>
      <c r="H32" s="69"/>
      <c r="I32" s="69">
        <v>56</v>
      </c>
      <c r="J32" s="65">
        <v>54</v>
      </c>
      <c r="K32" s="53">
        <f>SUM(E32:J32)</f>
        <v>211</v>
      </c>
      <c r="L32" s="50">
        <f>IF(K32=0,0,RANK(K32,K$31:K$50))</f>
        <v>2</v>
      </c>
      <c r="M32" s="54"/>
      <c r="O32" s="187"/>
      <c r="P32" s="51" t="s">
        <v>25</v>
      </c>
      <c r="Q32" s="67">
        <v>33</v>
      </c>
      <c r="R32" s="69">
        <v>34</v>
      </c>
      <c r="S32" s="69"/>
      <c r="T32" s="69"/>
      <c r="U32" s="69">
        <v>35</v>
      </c>
      <c r="V32" s="65">
        <v>33</v>
      </c>
      <c r="W32" s="53">
        <f>SUM(Q32:V32)</f>
        <v>135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27</v>
      </c>
      <c r="E33" s="67">
        <v>50</v>
      </c>
      <c r="F33" s="69">
        <v>54</v>
      </c>
      <c r="G33" s="69"/>
      <c r="H33" s="69"/>
      <c r="I33" s="69">
        <v>52</v>
      </c>
      <c r="J33" s="65">
        <v>48</v>
      </c>
      <c r="K33" s="53">
        <f>SUM(E33:J33)</f>
        <v>204</v>
      </c>
      <c r="L33" s="50">
        <f>IF(K33=0,0,RANK(K33,K$31:K$50))</f>
        <v>3</v>
      </c>
      <c r="M33" s="54"/>
      <c r="O33" s="187"/>
      <c r="P33" s="51" t="s">
        <v>27</v>
      </c>
      <c r="Q33" s="67">
        <v>33</v>
      </c>
      <c r="R33" s="69">
        <v>34</v>
      </c>
      <c r="S33" s="69"/>
      <c r="T33" s="69"/>
      <c r="U33" s="69">
        <v>32</v>
      </c>
      <c r="V33" s="65">
        <v>34</v>
      </c>
      <c r="W33" s="53">
        <f>SUM(Q33:V33)</f>
        <v>133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28</v>
      </c>
      <c r="E34" s="67">
        <v>47</v>
      </c>
      <c r="F34" s="69">
        <v>49</v>
      </c>
      <c r="G34" s="69"/>
      <c r="H34" s="69"/>
      <c r="I34" s="69">
        <v>56</v>
      </c>
      <c r="J34" s="65">
        <v>46</v>
      </c>
      <c r="K34" s="53">
        <f>SUM(E34:J34)</f>
        <v>198</v>
      </c>
      <c r="L34" s="50">
        <f>IF(K34=0,0,RANK(K34,K$31:K$50))</f>
        <v>4</v>
      </c>
      <c r="M34" s="54"/>
      <c r="O34" s="187"/>
      <c r="P34" s="51" t="s">
        <v>29</v>
      </c>
      <c r="Q34" s="67">
        <v>29</v>
      </c>
      <c r="R34" s="69">
        <v>32</v>
      </c>
      <c r="S34" s="69"/>
      <c r="T34" s="69"/>
      <c r="U34" s="69">
        <v>31</v>
      </c>
      <c r="V34" s="65">
        <v>32</v>
      </c>
      <c r="W34" s="53">
        <f>SUM(Q34:V34)</f>
        <v>124</v>
      </c>
      <c r="X34" s="50">
        <f>IF(W34=0,0,RANK(W34,W$31:W$50))</f>
        <v>4</v>
      </c>
      <c r="Y34" s="54"/>
    </row>
    <row r="35" spans="3:25" ht="18.75" customHeight="1">
      <c r="C35" s="187"/>
      <c r="D35" s="51" t="s">
        <v>29</v>
      </c>
      <c r="E35" s="67">
        <v>46</v>
      </c>
      <c r="F35" s="69">
        <v>50</v>
      </c>
      <c r="G35" s="69"/>
      <c r="H35" s="69"/>
      <c r="I35" s="69">
        <v>47</v>
      </c>
      <c r="J35" s="65">
        <v>46</v>
      </c>
      <c r="K35" s="53">
        <f>SUM(E35:J35)</f>
        <v>189</v>
      </c>
      <c r="L35" s="50">
        <f>IF(K35=0,0,RANK(K35,K$31:K$50))</f>
        <v>5</v>
      </c>
      <c r="M35" s="54"/>
      <c r="O35" s="187"/>
      <c r="P35" s="51" t="s">
        <v>28</v>
      </c>
      <c r="Q35" s="67">
        <v>27</v>
      </c>
      <c r="R35" s="69">
        <v>30</v>
      </c>
      <c r="S35" s="69"/>
      <c r="T35" s="69"/>
      <c r="U35" s="69">
        <v>29</v>
      </c>
      <c r="V35" s="65">
        <v>27</v>
      </c>
      <c r="W35" s="53">
        <f>SUM(Q35:V35)</f>
        <v>113</v>
      </c>
      <c r="X35" s="50">
        <f>IF(W35=0,0,RANK(W35,W$31:W$50))</f>
        <v>5</v>
      </c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45" sqref="Z45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51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47</v>
      </c>
      <c r="E7" s="67">
        <v>75</v>
      </c>
      <c r="F7" s="69">
        <v>81</v>
      </c>
      <c r="G7" s="69">
        <v>83</v>
      </c>
      <c r="H7" s="69">
        <v>90</v>
      </c>
      <c r="I7" s="69">
        <v>82</v>
      </c>
      <c r="J7" s="65">
        <v>82</v>
      </c>
      <c r="K7" s="53">
        <f aca="true" t="shared" si="0" ref="K7:K15">SUM(E7:J7)</f>
        <v>493</v>
      </c>
      <c r="L7" s="50">
        <f aca="true" t="shared" si="1" ref="L7:L15">IF(K7=0,0,RANK(K7,K$7:K$26))</f>
        <v>1</v>
      </c>
      <c r="M7" s="54"/>
      <c r="O7" s="187" t="s">
        <v>6</v>
      </c>
      <c r="P7" s="52" t="s">
        <v>47</v>
      </c>
      <c r="Q7" s="67">
        <v>57</v>
      </c>
      <c r="R7" s="69">
        <v>58</v>
      </c>
      <c r="S7" s="69"/>
      <c r="T7" s="69"/>
      <c r="U7" s="69">
        <v>57</v>
      </c>
      <c r="V7" s="65">
        <v>56</v>
      </c>
      <c r="W7" s="53">
        <f aca="true" t="shared" si="2" ref="W7:W16">SUM(Q7:V7)</f>
        <v>228</v>
      </c>
      <c r="X7" s="50">
        <f>IF(W7=0,0,RANK(W7,W$7:W$26))</f>
        <v>1</v>
      </c>
      <c r="Y7" s="54"/>
    </row>
    <row r="8" spans="3:25" ht="18.75" customHeight="1">
      <c r="C8" s="187"/>
      <c r="D8" s="51" t="s">
        <v>33</v>
      </c>
      <c r="E8" s="67">
        <v>76</v>
      </c>
      <c r="F8" s="69">
        <v>85</v>
      </c>
      <c r="G8" s="69">
        <v>84</v>
      </c>
      <c r="H8" s="69">
        <v>85</v>
      </c>
      <c r="I8" s="69">
        <v>79</v>
      </c>
      <c r="J8" s="65">
        <v>78</v>
      </c>
      <c r="K8" s="53">
        <f t="shared" si="0"/>
        <v>487</v>
      </c>
      <c r="L8" s="50">
        <f t="shared" si="1"/>
        <v>2</v>
      </c>
      <c r="M8" s="54"/>
      <c r="O8" s="187"/>
      <c r="P8" s="51" t="s">
        <v>33</v>
      </c>
      <c r="Q8" s="67">
        <v>57</v>
      </c>
      <c r="R8" s="69">
        <v>55</v>
      </c>
      <c r="S8" s="69"/>
      <c r="T8" s="69"/>
      <c r="U8" s="69">
        <v>56</v>
      </c>
      <c r="V8" s="65">
        <v>54</v>
      </c>
      <c r="W8" s="53">
        <f t="shared" si="2"/>
        <v>222</v>
      </c>
      <c r="X8" s="50">
        <f>IF(W8=0,0,RANK(W8,W$7:W$26))</f>
        <v>2</v>
      </c>
      <c r="Y8" s="54"/>
    </row>
    <row r="9" spans="3:25" ht="18.75" customHeight="1">
      <c r="C9" s="187"/>
      <c r="D9" s="51" t="s">
        <v>48</v>
      </c>
      <c r="E9" s="67">
        <v>75</v>
      </c>
      <c r="F9" s="69">
        <v>80</v>
      </c>
      <c r="G9" s="69">
        <v>83</v>
      </c>
      <c r="H9" s="69">
        <v>77</v>
      </c>
      <c r="I9" s="69">
        <v>83</v>
      </c>
      <c r="J9" s="65">
        <v>82</v>
      </c>
      <c r="K9" s="53">
        <f t="shared" si="0"/>
        <v>480</v>
      </c>
      <c r="L9" s="50">
        <f t="shared" si="1"/>
        <v>3</v>
      </c>
      <c r="M9" s="54"/>
      <c r="O9" s="187"/>
      <c r="P9" s="51" t="s">
        <v>32</v>
      </c>
      <c r="Q9" s="67">
        <v>51</v>
      </c>
      <c r="R9" s="69">
        <v>54</v>
      </c>
      <c r="S9" s="69"/>
      <c r="T9" s="69"/>
      <c r="U9" s="69">
        <v>56</v>
      </c>
      <c r="V9" s="65">
        <v>53</v>
      </c>
      <c r="W9" s="53">
        <f t="shared" si="2"/>
        <v>214</v>
      </c>
      <c r="X9" s="50">
        <f>IF(W9=0,0,RANK(W9,W$7:W$26))</f>
        <v>3</v>
      </c>
      <c r="Y9" s="54"/>
    </row>
    <row r="10" spans="3:25" ht="18.75" customHeight="1">
      <c r="C10" s="187"/>
      <c r="D10" s="51" t="s">
        <v>30</v>
      </c>
      <c r="E10" s="67">
        <v>71</v>
      </c>
      <c r="F10" s="69">
        <v>79</v>
      </c>
      <c r="G10" s="69">
        <v>77</v>
      </c>
      <c r="H10" s="69">
        <v>79</v>
      </c>
      <c r="I10" s="69">
        <v>78</v>
      </c>
      <c r="J10" s="65">
        <v>80</v>
      </c>
      <c r="K10" s="53">
        <f t="shared" si="0"/>
        <v>464</v>
      </c>
      <c r="L10" s="50">
        <f t="shared" si="1"/>
        <v>4</v>
      </c>
      <c r="M10" s="54"/>
      <c r="O10" s="187"/>
      <c r="P10" s="51" t="s">
        <v>48</v>
      </c>
      <c r="Q10" s="67">
        <v>54</v>
      </c>
      <c r="R10" s="69">
        <v>54</v>
      </c>
      <c r="S10" s="69"/>
      <c r="T10" s="69"/>
      <c r="U10" s="69">
        <v>55</v>
      </c>
      <c r="V10" s="65">
        <v>48</v>
      </c>
      <c r="W10" s="53">
        <f t="shared" si="2"/>
        <v>211</v>
      </c>
      <c r="X10" s="50">
        <f>IF(W10=0,0,RANK(W10,W$7:W$26))</f>
        <v>4</v>
      </c>
      <c r="Y10" s="54"/>
    </row>
    <row r="11" spans="3:25" ht="18.75" customHeight="1">
      <c r="C11" s="187"/>
      <c r="D11" s="51" t="s">
        <v>32</v>
      </c>
      <c r="E11" s="67">
        <v>75</v>
      </c>
      <c r="F11" s="69">
        <v>79</v>
      </c>
      <c r="G11" s="69">
        <v>79</v>
      </c>
      <c r="H11" s="69">
        <v>81</v>
      </c>
      <c r="I11" s="69">
        <v>77</v>
      </c>
      <c r="J11" s="65">
        <v>72</v>
      </c>
      <c r="K11" s="53">
        <f t="shared" si="0"/>
        <v>463</v>
      </c>
      <c r="L11" s="50">
        <f t="shared" si="1"/>
        <v>5</v>
      </c>
      <c r="M11" s="54"/>
      <c r="O11" s="187"/>
      <c r="P11" s="51" t="s">
        <v>49</v>
      </c>
      <c r="Q11" s="67">
        <v>55</v>
      </c>
      <c r="R11" s="69">
        <v>54</v>
      </c>
      <c r="S11" s="69"/>
      <c r="T11" s="69"/>
      <c r="U11" s="69">
        <v>55</v>
      </c>
      <c r="V11" s="65">
        <v>47</v>
      </c>
      <c r="W11" s="53">
        <f t="shared" si="2"/>
        <v>211</v>
      </c>
      <c r="X11" s="50">
        <v>5</v>
      </c>
      <c r="Y11" s="54"/>
    </row>
    <row r="12" spans="3:25" ht="18.75" customHeight="1">
      <c r="C12" s="187"/>
      <c r="D12" s="51" t="s">
        <v>38</v>
      </c>
      <c r="E12" s="67">
        <v>72</v>
      </c>
      <c r="F12" s="69">
        <v>67</v>
      </c>
      <c r="G12" s="69">
        <v>75</v>
      </c>
      <c r="H12" s="69">
        <v>82</v>
      </c>
      <c r="I12" s="69">
        <v>75</v>
      </c>
      <c r="J12" s="65">
        <v>76</v>
      </c>
      <c r="K12" s="53">
        <f t="shared" si="0"/>
        <v>447</v>
      </c>
      <c r="L12" s="50">
        <f t="shared" si="1"/>
        <v>6</v>
      </c>
      <c r="M12" s="54"/>
      <c r="O12" s="187"/>
      <c r="P12" s="51" t="s">
        <v>50</v>
      </c>
      <c r="Q12" s="67">
        <v>52</v>
      </c>
      <c r="R12" s="69">
        <v>53</v>
      </c>
      <c r="S12" s="69"/>
      <c r="T12" s="69"/>
      <c r="U12" s="69">
        <v>51</v>
      </c>
      <c r="V12" s="65">
        <v>54</v>
      </c>
      <c r="W12" s="53">
        <f t="shared" si="2"/>
        <v>210</v>
      </c>
      <c r="X12" s="50">
        <f>IF(W12=0,0,RANK(W12,W$7:W$26))</f>
        <v>6</v>
      </c>
      <c r="Y12" s="54"/>
    </row>
    <row r="13" spans="3:25" ht="18.75" customHeight="1">
      <c r="C13" s="187"/>
      <c r="D13" s="51" t="s">
        <v>37</v>
      </c>
      <c r="E13" s="67">
        <v>67</v>
      </c>
      <c r="F13" s="69">
        <v>68</v>
      </c>
      <c r="G13" s="69">
        <v>59</v>
      </c>
      <c r="H13" s="69">
        <v>72</v>
      </c>
      <c r="I13" s="69">
        <v>73</v>
      </c>
      <c r="J13" s="65">
        <v>67</v>
      </c>
      <c r="K13" s="53">
        <f t="shared" si="0"/>
        <v>406</v>
      </c>
      <c r="L13" s="50">
        <f t="shared" si="1"/>
        <v>7</v>
      </c>
      <c r="M13" s="54"/>
      <c r="O13" s="187"/>
      <c r="P13" s="51" t="s">
        <v>36</v>
      </c>
      <c r="Q13" s="67">
        <v>51</v>
      </c>
      <c r="R13" s="69">
        <v>53</v>
      </c>
      <c r="S13" s="69"/>
      <c r="T13" s="69"/>
      <c r="U13" s="69">
        <v>53</v>
      </c>
      <c r="V13" s="65">
        <v>49</v>
      </c>
      <c r="W13" s="53">
        <f t="shared" si="2"/>
        <v>206</v>
      </c>
      <c r="X13" s="50">
        <f>IF(W13=0,0,RANK(W13,W$7:W$26))</f>
        <v>7</v>
      </c>
      <c r="Y13" s="54"/>
    </row>
    <row r="14" spans="3:25" ht="18.75" customHeight="1">
      <c r="C14" s="187"/>
      <c r="D14" s="51" t="s">
        <v>36</v>
      </c>
      <c r="E14" s="67">
        <v>67</v>
      </c>
      <c r="F14" s="69">
        <v>68</v>
      </c>
      <c r="G14" s="69">
        <v>68</v>
      </c>
      <c r="H14" s="69">
        <v>71</v>
      </c>
      <c r="I14" s="69">
        <v>64</v>
      </c>
      <c r="J14" s="65">
        <v>63</v>
      </c>
      <c r="K14" s="53">
        <f t="shared" si="0"/>
        <v>401</v>
      </c>
      <c r="L14" s="50">
        <f t="shared" si="1"/>
        <v>8</v>
      </c>
      <c r="M14" s="54"/>
      <c r="O14" s="187"/>
      <c r="P14" s="51" t="s">
        <v>30</v>
      </c>
      <c r="Q14" s="67">
        <v>47</v>
      </c>
      <c r="R14" s="69">
        <v>49</v>
      </c>
      <c r="S14" s="69"/>
      <c r="T14" s="69"/>
      <c r="U14" s="69">
        <v>47</v>
      </c>
      <c r="V14" s="65">
        <v>49</v>
      </c>
      <c r="W14" s="53">
        <f t="shared" si="2"/>
        <v>192</v>
      </c>
      <c r="X14" s="50">
        <f>IF(W14=0,0,RANK(W14,W$7:W$26))</f>
        <v>8</v>
      </c>
      <c r="Y14" s="54"/>
    </row>
    <row r="15" spans="3:25" ht="18.75" customHeight="1">
      <c r="C15" s="187"/>
      <c r="D15" s="51" t="s">
        <v>35</v>
      </c>
      <c r="E15" s="67">
        <v>62</v>
      </c>
      <c r="F15" s="69">
        <v>62</v>
      </c>
      <c r="G15" s="69">
        <v>66</v>
      </c>
      <c r="H15" s="69">
        <v>68</v>
      </c>
      <c r="I15" s="69">
        <v>65</v>
      </c>
      <c r="J15" s="65">
        <v>62</v>
      </c>
      <c r="K15" s="53">
        <f t="shared" si="0"/>
        <v>385</v>
      </c>
      <c r="L15" s="50">
        <f t="shared" si="1"/>
        <v>9</v>
      </c>
      <c r="M15" s="54"/>
      <c r="O15" s="187"/>
      <c r="P15" s="51" t="s">
        <v>37</v>
      </c>
      <c r="Q15" s="67">
        <v>44</v>
      </c>
      <c r="R15" s="69">
        <v>45</v>
      </c>
      <c r="S15" s="69"/>
      <c r="T15" s="69"/>
      <c r="U15" s="69">
        <v>49</v>
      </c>
      <c r="V15" s="65">
        <v>46</v>
      </c>
      <c r="W15" s="53">
        <f t="shared" si="2"/>
        <v>184</v>
      </c>
      <c r="X15" s="50">
        <f>IF(W15=0,0,RANK(W15,W$7:W$26))</f>
        <v>9</v>
      </c>
      <c r="Y15" s="54"/>
    </row>
    <row r="16" spans="3:25" ht="18.75" customHeight="1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 t="s">
        <v>35</v>
      </c>
      <c r="Q16" s="67">
        <v>40</v>
      </c>
      <c r="R16" s="69">
        <v>47</v>
      </c>
      <c r="S16" s="69"/>
      <c r="T16" s="69"/>
      <c r="U16" s="69">
        <v>48</v>
      </c>
      <c r="V16" s="65">
        <v>47</v>
      </c>
      <c r="W16" s="53">
        <f t="shared" si="2"/>
        <v>182</v>
      </c>
      <c r="X16" s="50">
        <f>IF(W16=0,0,RANK(W16,W$7:W$26))</f>
        <v>10</v>
      </c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26</v>
      </c>
      <c r="E31" s="67">
        <v>71</v>
      </c>
      <c r="F31" s="69">
        <v>76</v>
      </c>
      <c r="G31" s="69">
        <v>81</v>
      </c>
      <c r="H31" s="69">
        <v>80</v>
      </c>
      <c r="I31" s="69">
        <v>80</v>
      </c>
      <c r="J31" s="65">
        <v>76</v>
      </c>
      <c r="K31" s="53">
        <f aca="true" t="shared" si="3" ref="K31:K37">SUM(E31:J31)</f>
        <v>464</v>
      </c>
      <c r="L31" s="50">
        <f aca="true" t="shared" si="4" ref="L31:L37">IF(K31=0,0,RANK(K31,K$31:K$50))</f>
        <v>1</v>
      </c>
      <c r="M31" s="54"/>
      <c r="O31" s="187" t="s">
        <v>17</v>
      </c>
      <c r="P31" s="52" t="s">
        <v>41</v>
      </c>
      <c r="Q31" s="67">
        <v>54</v>
      </c>
      <c r="R31" s="69">
        <v>52</v>
      </c>
      <c r="S31" s="69"/>
      <c r="T31" s="69"/>
      <c r="U31" s="69">
        <v>54</v>
      </c>
      <c r="V31" s="65">
        <v>50</v>
      </c>
      <c r="W31" s="53">
        <f aca="true" t="shared" si="5" ref="W31:W37">SUM(Q31:V31)</f>
        <v>210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42</v>
      </c>
      <c r="E32" s="67">
        <v>72</v>
      </c>
      <c r="F32" s="69">
        <v>73</v>
      </c>
      <c r="G32" s="69">
        <v>75</v>
      </c>
      <c r="H32" s="69">
        <v>78</v>
      </c>
      <c r="I32" s="69">
        <v>72</v>
      </c>
      <c r="J32" s="65">
        <v>71</v>
      </c>
      <c r="K32" s="53">
        <f t="shared" si="3"/>
        <v>441</v>
      </c>
      <c r="L32" s="50">
        <f t="shared" si="4"/>
        <v>2</v>
      </c>
      <c r="M32" s="54"/>
      <c r="O32" s="187"/>
      <c r="P32" s="51" t="s">
        <v>42</v>
      </c>
      <c r="Q32" s="67">
        <v>49</v>
      </c>
      <c r="R32" s="69">
        <v>50</v>
      </c>
      <c r="S32" s="69"/>
      <c r="T32" s="69"/>
      <c r="U32" s="69">
        <v>51</v>
      </c>
      <c r="V32" s="65">
        <v>47</v>
      </c>
      <c r="W32" s="53">
        <f t="shared" si="5"/>
        <v>197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41</v>
      </c>
      <c r="E33" s="67">
        <v>70</v>
      </c>
      <c r="F33" s="69">
        <v>70</v>
      </c>
      <c r="G33" s="69">
        <v>68</v>
      </c>
      <c r="H33" s="69">
        <v>70</v>
      </c>
      <c r="I33" s="69">
        <v>75</v>
      </c>
      <c r="J33" s="65">
        <v>66</v>
      </c>
      <c r="K33" s="53">
        <f t="shared" si="3"/>
        <v>419</v>
      </c>
      <c r="L33" s="50">
        <f t="shared" si="4"/>
        <v>3</v>
      </c>
      <c r="M33" s="54"/>
      <c r="O33" s="187"/>
      <c r="P33" s="51" t="s">
        <v>43</v>
      </c>
      <c r="Q33" s="67">
        <v>48</v>
      </c>
      <c r="R33" s="69">
        <v>50</v>
      </c>
      <c r="S33" s="69"/>
      <c r="T33" s="69"/>
      <c r="U33" s="69">
        <v>49</v>
      </c>
      <c r="V33" s="65">
        <v>48</v>
      </c>
      <c r="W33" s="53">
        <f t="shared" si="5"/>
        <v>195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43</v>
      </c>
      <c r="E34" s="67">
        <v>66</v>
      </c>
      <c r="F34" s="69">
        <v>66</v>
      </c>
      <c r="G34" s="69">
        <v>62</v>
      </c>
      <c r="H34" s="69">
        <v>76</v>
      </c>
      <c r="I34" s="69">
        <v>73</v>
      </c>
      <c r="J34" s="65">
        <v>68</v>
      </c>
      <c r="K34" s="53">
        <f t="shared" si="3"/>
        <v>411</v>
      </c>
      <c r="L34" s="50">
        <f t="shared" si="4"/>
        <v>4</v>
      </c>
      <c r="M34" s="54"/>
      <c r="O34" s="187"/>
      <c r="P34" s="51" t="s">
        <v>44</v>
      </c>
      <c r="Q34" s="67">
        <v>49</v>
      </c>
      <c r="R34" s="69">
        <v>49</v>
      </c>
      <c r="S34" s="69"/>
      <c r="T34" s="69"/>
      <c r="U34" s="69">
        <v>47</v>
      </c>
      <c r="V34" s="65">
        <v>48</v>
      </c>
      <c r="W34" s="53">
        <f t="shared" si="5"/>
        <v>193</v>
      </c>
      <c r="X34" s="50">
        <f>IF(W34=0,0,RANK(W34,W$31:W$50))</f>
        <v>4</v>
      </c>
      <c r="Y34" s="54"/>
    </row>
    <row r="35" spans="3:25" ht="18.75" customHeight="1">
      <c r="C35" s="187"/>
      <c r="D35" s="51" t="s">
        <v>44</v>
      </c>
      <c r="E35" s="67">
        <v>61</v>
      </c>
      <c r="F35" s="69">
        <v>76</v>
      </c>
      <c r="G35" s="69">
        <v>67</v>
      </c>
      <c r="H35" s="69">
        <v>71</v>
      </c>
      <c r="I35" s="69">
        <v>69</v>
      </c>
      <c r="J35" s="65">
        <v>60</v>
      </c>
      <c r="K35" s="53">
        <f t="shared" si="3"/>
        <v>404</v>
      </c>
      <c r="L35" s="50">
        <f t="shared" si="4"/>
        <v>5</v>
      </c>
      <c r="M35" s="54"/>
      <c r="O35" s="187"/>
      <c r="P35" s="51" t="s">
        <v>26</v>
      </c>
      <c r="Q35" s="67">
        <v>45</v>
      </c>
      <c r="R35" s="69">
        <v>47</v>
      </c>
      <c r="S35" s="69"/>
      <c r="T35" s="69"/>
      <c r="U35" s="69">
        <v>48</v>
      </c>
      <c r="V35" s="65">
        <v>44</v>
      </c>
      <c r="W35" s="53">
        <f t="shared" si="5"/>
        <v>184</v>
      </c>
      <c r="X35" s="50">
        <f>IF(W35=0,0,RANK(W35,W$31:W$50))</f>
        <v>5</v>
      </c>
      <c r="Y35" s="54"/>
    </row>
    <row r="36" spans="3:25" ht="18.75" customHeight="1">
      <c r="C36" s="187"/>
      <c r="D36" s="51" t="s">
        <v>25</v>
      </c>
      <c r="E36" s="67">
        <v>70</v>
      </c>
      <c r="F36" s="69">
        <v>63</v>
      </c>
      <c r="G36" s="69">
        <v>71</v>
      </c>
      <c r="H36" s="69">
        <v>62</v>
      </c>
      <c r="I36" s="69">
        <v>66</v>
      </c>
      <c r="J36" s="65">
        <v>63</v>
      </c>
      <c r="K36" s="53">
        <f t="shared" si="3"/>
        <v>395</v>
      </c>
      <c r="L36" s="50">
        <f t="shared" si="4"/>
        <v>6</v>
      </c>
      <c r="M36" s="54"/>
      <c r="O36" s="187"/>
      <c r="P36" s="51" t="s">
        <v>45</v>
      </c>
      <c r="Q36" s="67">
        <v>45</v>
      </c>
      <c r="R36" s="69">
        <v>47</v>
      </c>
      <c r="S36" s="69"/>
      <c r="T36" s="69"/>
      <c r="U36" s="69">
        <v>47</v>
      </c>
      <c r="V36" s="65">
        <v>45</v>
      </c>
      <c r="W36" s="53">
        <f t="shared" si="5"/>
        <v>184</v>
      </c>
      <c r="X36" s="50">
        <v>6</v>
      </c>
      <c r="Y36" s="54"/>
    </row>
    <row r="37" spans="3:25" ht="18.75" customHeight="1">
      <c r="C37" s="187"/>
      <c r="D37" s="51" t="s">
        <v>52</v>
      </c>
      <c r="E37" s="67">
        <v>49</v>
      </c>
      <c r="F37" s="69">
        <v>58</v>
      </c>
      <c r="G37" s="69">
        <v>58</v>
      </c>
      <c r="H37" s="69">
        <v>56</v>
      </c>
      <c r="I37" s="69">
        <v>58</v>
      </c>
      <c r="J37" s="65">
        <v>55</v>
      </c>
      <c r="K37" s="53">
        <f t="shared" si="3"/>
        <v>334</v>
      </c>
      <c r="L37" s="50">
        <f t="shared" si="4"/>
        <v>7</v>
      </c>
      <c r="M37" s="54"/>
      <c r="O37" s="187"/>
      <c r="P37" s="51" t="s">
        <v>25</v>
      </c>
      <c r="Q37" s="67">
        <v>45</v>
      </c>
      <c r="R37" s="69">
        <v>46</v>
      </c>
      <c r="S37" s="69"/>
      <c r="T37" s="69"/>
      <c r="U37" s="69">
        <v>46</v>
      </c>
      <c r="V37" s="65">
        <v>44</v>
      </c>
      <c r="W37" s="53">
        <f t="shared" si="5"/>
        <v>181</v>
      </c>
      <c r="X37" s="50">
        <f>IF(W37=0,0,RANK(W37,W$31:W$50))</f>
        <v>7</v>
      </c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W5:W6"/>
    <mergeCell ref="X5:X6"/>
    <mergeCell ref="O7:O26"/>
    <mergeCell ref="C7:C26"/>
    <mergeCell ref="G5:G6"/>
    <mergeCell ref="H5:H6"/>
    <mergeCell ref="V5:V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48" sqref="Z48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54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30</v>
      </c>
      <c r="E7" s="67">
        <v>89</v>
      </c>
      <c r="F7" s="69">
        <v>93</v>
      </c>
      <c r="G7" s="69"/>
      <c r="H7" s="69"/>
      <c r="I7" s="69">
        <v>89</v>
      </c>
      <c r="J7" s="65">
        <v>86</v>
      </c>
      <c r="K7" s="53">
        <f aca="true" t="shared" si="0" ref="K7:K17">SUM(E7:J7)</f>
        <v>357</v>
      </c>
      <c r="L7" s="50">
        <f aca="true" t="shared" si="1" ref="L7:L17">IF(K7=0,0,RANK(K7,K$7:K$26))</f>
        <v>1</v>
      </c>
      <c r="M7" s="54"/>
      <c r="O7" s="187" t="s">
        <v>6</v>
      </c>
      <c r="P7" s="52" t="s">
        <v>48</v>
      </c>
      <c r="Q7" s="67">
        <v>67</v>
      </c>
      <c r="R7" s="69">
        <v>72</v>
      </c>
      <c r="S7" s="69"/>
      <c r="T7" s="69"/>
      <c r="U7" s="69">
        <v>65</v>
      </c>
      <c r="V7" s="65">
        <v>67</v>
      </c>
      <c r="W7" s="53">
        <f aca="true" t="shared" si="2" ref="W7:W18">SUM(Q7:V7)</f>
        <v>271</v>
      </c>
      <c r="X7" s="50">
        <f aca="true" t="shared" si="3" ref="X7:X18">IF(W7=0,0,RANK(W7,W$7:W$26))</f>
        <v>1</v>
      </c>
      <c r="Y7" s="54"/>
    </row>
    <row r="8" spans="3:25" ht="18.75" customHeight="1">
      <c r="C8" s="187"/>
      <c r="D8" s="51" t="s">
        <v>48</v>
      </c>
      <c r="E8" s="67">
        <v>87</v>
      </c>
      <c r="F8" s="69">
        <v>89</v>
      </c>
      <c r="G8" s="69"/>
      <c r="H8" s="69"/>
      <c r="I8" s="69">
        <v>87</v>
      </c>
      <c r="J8" s="65">
        <v>80</v>
      </c>
      <c r="K8" s="53">
        <f t="shared" si="0"/>
        <v>343</v>
      </c>
      <c r="L8" s="50">
        <f t="shared" si="1"/>
        <v>2</v>
      </c>
      <c r="M8" s="54"/>
      <c r="O8" s="187"/>
      <c r="P8" s="51" t="s">
        <v>30</v>
      </c>
      <c r="Q8" s="67">
        <v>64</v>
      </c>
      <c r="R8" s="69">
        <v>66</v>
      </c>
      <c r="S8" s="69"/>
      <c r="T8" s="69"/>
      <c r="U8" s="69">
        <v>66</v>
      </c>
      <c r="V8" s="65">
        <v>64</v>
      </c>
      <c r="W8" s="53">
        <f t="shared" si="2"/>
        <v>260</v>
      </c>
      <c r="X8" s="50">
        <f t="shared" si="3"/>
        <v>2</v>
      </c>
      <c r="Y8" s="54"/>
    </row>
    <row r="9" spans="3:25" ht="18.75" customHeight="1">
      <c r="C9" s="187"/>
      <c r="D9" s="51" t="s">
        <v>47</v>
      </c>
      <c r="E9" s="67">
        <v>83</v>
      </c>
      <c r="F9" s="69">
        <v>84</v>
      </c>
      <c r="G9" s="69"/>
      <c r="H9" s="69"/>
      <c r="I9" s="69">
        <v>81</v>
      </c>
      <c r="J9" s="65">
        <v>73</v>
      </c>
      <c r="K9" s="53">
        <f t="shared" si="0"/>
        <v>321</v>
      </c>
      <c r="L9" s="50">
        <f t="shared" si="1"/>
        <v>3</v>
      </c>
      <c r="M9" s="54"/>
      <c r="O9" s="187"/>
      <c r="P9" s="51" t="s">
        <v>58</v>
      </c>
      <c r="Q9" s="67">
        <v>63</v>
      </c>
      <c r="R9" s="69">
        <v>66</v>
      </c>
      <c r="S9" s="69"/>
      <c r="T9" s="69"/>
      <c r="U9" s="69">
        <v>66</v>
      </c>
      <c r="V9" s="65">
        <v>62</v>
      </c>
      <c r="W9" s="53">
        <f t="shared" si="2"/>
        <v>257</v>
      </c>
      <c r="X9" s="50">
        <f t="shared" si="3"/>
        <v>3</v>
      </c>
      <c r="Y9" s="54"/>
    </row>
    <row r="10" spans="3:25" ht="18.75" customHeight="1">
      <c r="C10" s="187"/>
      <c r="D10" s="51" t="s">
        <v>55</v>
      </c>
      <c r="E10" s="67">
        <v>85</v>
      </c>
      <c r="F10" s="69">
        <v>85</v>
      </c>
      <c r="G10" s="69"/>
      <c r="H10" s="69"/>
      <c r="I10" s="69">
        <v>80</v>
      </c>
      <c r="J10" s="65">
        <v>71</v>
      </c>
      <c r="K10" s="53">
        <f t="shared" si="0"/>
        <v>321</v>
      </c>
      <c r="L10" s="50">
        <f t="shared" si="1"/>
        <v>3</v>
      </c>
      <c r="M10" s="54"/>
      <c r="O10" s="187"/>
      <c r="P10" s="51" t="s">
        <v>33</v>
      </c>
      <c r="Q10" s="67">
        <v>60</v>
      </c>
      <c r="R10" s="69">
        <v>64</v>
      </c>
      <c r="S10" s="69"/>
      <c r="T10" s="69"/>
      <c r="U10" s="69">
        <v>66</v>
      </c>
      <c r="V10" s="65">
        <v>62</v>
      </c>
      <c r="W10" s="53">
        <f t="shared" si="2"/>
        <v>252</v>
      </c>
      <c r="X10" s="50">
        <f t="shared" si="3"/>
        <v>4</v>
      </c>
      <c r="Y10" s="54"/>
    </row>
    <row r="11" spans="3:25" ht="18.75" customHeight="1">
      <c r="C11" s="187"/>
      <c r="D11" s="51" t="s">
        <v>32</v>
      </c>
      <c r="E11" s="67">
        <v>74</v>
      </c>
      <c r="F11" s="69">
        <v>87</v>
      </c>
      <c r="G11" s="69"/>
      <c r="H11" s="69"/>
      <c r="I11" s="69">
        <v>78</v>
      </c>
      <c r="J11" s="65">
        <v>74</v>
      </c>
      <c r="K11" s="53">
        <f t="shared" si="0"/>
        <v>313</v>
      </c>
      <c r="L11" s="50">
        <f t="shared" si="1"/>
        <v>5</v>
      </c>
      <c r="M11" s="54"/>
      <c r="O11" s="187"/>
      <c r="P11" s="51" t="s">
        <v>32</v>
      </c>
      <c r="Q11" s="67">
        <v>60</v>
      </c>
      <c r="R11" s="69">
        <v>62</v>
      </c>
      <c r="S11" s="69"/>
      <c r="T11" s="69"/>
      <c r="U11" s="69">
        <v>62</v>
      </c>
      <c r="V11" s="65">
        <v>58</v>
      </c>
      <c r="W11" s="53">
        <f t="shared" si="2"/>
        <v>242</v>
      </c>
      <c r="X11" s="50">
        <f t="shared" si="3"/>
        <v>5</v>
      </c>
      <c r="Y11" s="54"/>
    </row>
    <row r="12" spans="3:25" ht="18.75" customHeight="1">
      <c r="C12" s="187"/>
      <c r="D12" s="51" t="s">
        <v>33</v>
      </c>
      <c r="E12" s="67">
        <v>76</v>
      </c>
      <c r="F12" s="69">
        <v>78</v>
      </c>
      <c r="G12" s="69"/>
      <c r="H12" s="69"/>
      <c r="I12" s="69">
        <v>80</v>
      </c>
      <c r="J12" s="65">
        <v>72</v>
      </c>
      <c r="K12" s="53">
        <f t="shared" si="0"/>
        <v>306</v>
      </c>
      <c r="L12" s="50">
        <f t="shared" si="1"/>
        <v>6</v>
      </c>
      <c r="M12" s="54"/>
      <c r="O12" s="187"/>
      <c r="P12" s="51" t="s">
        <v>47</v>
      </c>
      <c r="Q12" s="67">
        <v>51</v>
      </c>
      <c r="R12" s="69">
        <v>64</v>
      </c>
      <c r="S12" s="69"/>
      <c r="T12" s="69"/>
      <c r="U12" s="69">
        <v>63</v>
      </c>
      <c r="V12" s="65">
        <v>62</v>
      </c>
      <c r="W12" s="53">
        <f t="shared" si="2"/>
        <v>240</v>
      </c>
      <c r="X12" s="50">
        <f t="shared" si="3"/>
        <v>6</v>
      </c>
      <c r="Y12" s="54"/>
    </row>
    <row r="13" spans="3:25" ht="18.75" customHeight="1">
      <c r="C13" s="187"/>
      <c r="D13" s="51" t="s">
        <v>58</v>
      </c>
      <c r="E13" s="67">
        <v>78</v>
      </c>
      <c r="F13" s="69">
        <v>76</v>
      </c>
      <c r="G13" s="69"/>
      <c r="H13" s="69"/>
      <c r="I13" s="69">
        <v>75</v>
      </c>
      <c r="J13" s="65">
        <v>71</v>
      </c>
      <c r="K13" s="53">
        <f t="shared" si="0"/>
        <v>300</v>
      </c>
      <c r="L13" s="50">
        <f t="shared" si="1"/>
        <v>7</v>
      </c>
      <c r="M13" s="54"/>
      <c r="O13" s="187"/>
      <c r="P13" s="51" t="s">
        <v>55</v>
      </c>
      <c r="Q13" s="67">
        <v>62</v>
      </c>
      <c r="R13" s="69">
        <v>58</v>
      </c>
      <c r="S13" s="69"/>
      <c r="T13" s="69"/>
      <c r="U13" s="69">
        <v>58</v>
      </c>
      <c r="V13" s="65">
        <v>58</v>
      </c>
      <c r="W13" s="53">
        <f t="shared" si="2"/>
        <v>236</v>
      </c>
      <c r="X13" s="50">
        <f t="shared" si="3"/>
        <v>7</v>
      </c>
      <c r="Y13" s="54"/>
    </row>
    <row r="14" spans="3:25" ht="18.75" customHeight="1">
      <c r="C14" s="187"/>
      <c r="D14" s="51" t="s">
        <v>56</v>
      </c>
      <c r="E14" s="67">
        <v>77</v>
      </c>
      <c r="F14" s="69">
        <v>84</v>
      </c>
      <c r="G14" s="69"/>
      <c r="H14" s="69"/>
      <c r="I14" s="69">
        <v>72</v>
      </c>
      <c r="J14" s="65">
        <v>64</v>
      </c>
      <c r="K14" s="53">
        <f t="shared" si="0"/>
        <v>297</v>
      </c>
      <c r="L14" s="50">
        <f t="shared" si="1"/>
        <v>8</v>
      </c>
      <c r="M14" s="54"/>
      <c r="O14" s="187"/>
      <c r="P14" s="51" t="s">
        <v>35</v>
      </c>
      <c r="Q14" s="67">
        <v>56</v>
      </c>
      <c r="R14" s="69">
        <v>59</v>
      </c>
      <c r="S14" s="69"/>
      <c r="T14" s="69"/>
      <c r="U14" s="69">
        <v>60</v>
      </c>
      <c r="V14" s="65">
        <v>56</v>
      </c>
      <c r="W14" s="53">
        <f t="shared" si="2"/>
        <v>231</v>
      </c>
      <c r="X14" s="50">
        <f t="shared" si="3"/>
        <v>8</v>
      </c>
      <c r="Y14" s="54"/>
    </row>
    <row r="15" spans="3:25" ht="18.75" customHeight="1">
      <c r="C15" s="187"/>
      <c r="D15" s="51" t="s">
        <v>57</v>
      </c>
      <c r="E15" s="67">
        <v>82</v>
      </c>
      <c r="F15" s="69">
        <v>79</v>
      </c>
      <c r="G15" s="69"/>
      <c r="H15" s="69"/>
      <c r="I15" s="69">
        <v>74</v>
      </c>
      <c r="J15" s="65">
        <v>60</v>
      </c>
      <c r="K15" s="53">
        <f t="shared" si="0"/>
        <v>295</v>
      </c>
      <c r="L15" s="50">
        <f t="shared" si="1"/>
        <v>9</v>
      </c>
      <c r="M15" s="54"/>
      <c r="O15" s="187"/>
      <c r="P15" s="51" t="s">
        <v>36</v>
      </c>
      <c r="Q15" s="67">
        <v>57</v>
      </c>
      <c r="R15" s="69">
        <v>59</v>
      </c>
      <c r="S15" s="69"/>
      <c r="T15" s="69"/>
      <c r="U15" s="69">
        <v>59</v>
      </c>
      <c r="V15" s="65">
        <v>53</v>
      </c>
      <c r="W15" s="53">
        <f t="shared" si="2"/>
        <v>228</v>
      </c>
      <c r="X15" s="50">
        <f t="shared" si="3"/>
        <v>9</v>
      </c>
      <c r="Y15" s="54"/>
    </row>
    <row r="16" spans="3:25" ht="18.75" customHeight="1">
      <c r="C16" s="187"/>
      <c r="D16" s="51" t="s">
        <v>35</v>
      </c>
      <c r="E16" s="67">
        <v>70</v>
      </c>
      <c r="F16" s="69">
        <v>74</v>
      </c>
      <c r="G16" s="69"/>
      <c r="H16" s="69"/>
      <c r="I16" s="69">
        <v>69</v>
      </c>
      <c r="J16" s="65">
        <v>64</v>
      </c>
      <c r="K16" s="53">
        <f t="shared" si="0"/>
        <v>277</v>
      </c>
      <c r="L16" s="50">
        <f t="shared" si="1"/>
        <v>10</v>
      </c>
      <c r="M16" s="54"/>
      <c r="O16" s="187"/>
      <c r="P16" s="51" t="s">
        <v>60</v>
      </c>
      <c r="Q16" s="67">
        <v>57</v>
      </c>
      <c r="R16" s="69">
        <v>61</v>
      </c>
      <c r="S16" s="69"/>
      <c r="T16" s="69"/>
      <c r="U16" s="69">
        <v>58</v>
      </c>
      <c r="V16" s="65">
        <v>50</v>
      </c>
      <c r="W16" s="53">
        <f t="shared" si="2"/>
        <v>226</v>
      </c>
      <c r="X16" s="50">
        <f t="shared" si="3"/>
        <v>10</v>
      </c>
      <c r="Y16" s="54"/>
    </row>
    <row r="17" spans="3:25" ht="18.75" customHeight="1">
      <c r="C17" s="187"/>
      <c r="D17" s="51" t="s">
        <v>36</v>
      </c>
      <c r="E17" s="67">
        <v>64</v>
      </c>
      <c r="F17" s="69">
        <v>69</v>
      </c>
      <c r="G17" s="69"/>
      <c r="H17" s="69"/>
      <c r="I17" s="69">
        <v>66</v>
      </c>
      <c r="J17" s="65">
        <v>57</v>
      </c>
      <c r="K17" s="53">
        <f t="shared" si="0"/>
        <v>256</v>
      </c>
      <c r="L17" s="50">
        <f t="shared" si="1"/>
        <v>11</v>
      </c>
      <c r="M17" s="54"/>
      <c r="O17" s="187"/>
      <c r="P17" s="51" t="s">
        <v>56</v>
      </c>
      <c r="Q17" s="67">
        <v>57</v>
      </c>
      <c r="R17" s="69">
        <v>59</v>
      </c>
      <c r="S17" s="69"/>
      <c r="T17" s="69"/>
      <c r="U17" s="69">
        <v>57</v>
      </c>
      <c r="V17" s="65">
        <v>28</v>
      </c>
      <c r="W17" s="53">
        <f t="shared" si="2"/>
        <v>201</v>
      </c>
      <c r="X17" s="50">
        <f t="shared" si="3"/>
        <v>11</v>
      </c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 t="s">
        <v>49</v>
      </c>
      <c r="Q18" s="67">
        <v>1</v>
      </c>
      <c r="R18" s="69">
        <v>1</v>
      </c>
      <c r="S18" s="69"/>
      <c r="T18" s="69"/>
      <c r="U18" s="69">
        <v>1</v>
      </c>
      <c r="V18" s="65">
        <v>1</v>
      </c>
      <c r="W18" s="53">
        <f t="shared" si="2"/>
        <v>4</v>
      </c>
      <c r="X18" s="50">
        <f t="shared" si="3"/>
        <v>12</v>
      </c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59</v>
      </c>
      <c r="E31" s="67">
        <v>77</v>
      </c>
      <c r="F31" s="69">
        <v>73</v>
      </c>
      <c r="G31" s="69"/>
      <c r="H31" s="69"/>
      <c r="I31" s="69">
        <v>76</v>
      </c>
      <c r="J31" s="65">
        <v>74</v>
      </c>
      <c r="K31" s="53">
        <f>SUM(E31:J31)</f>
        <v>300</v>
      </c>
      <c r="L31" s="50">
        <f>IF(K31=0,0,RANK(K31,K$31:K$50))</f>
        <v>1</v>
      </c>
      <c r="M31" s="54"/>
      <c r="O31" s="187" t="s">
        <v>17</v>
      </c>
      <c r="P31" s="52" t="s">
        <v>59</v>
      </c>
      <c r="Q31" s="67">
        <v>61</v>
      </c>
      <c r="R31" s="69">
        <v>62</v>
      </c>
      <c r="S31" s="69"/>
      <c r="T31" s="69"/>
      <c r="U31" s="69">
        <v>62</v>
      </c>
      <c r="V31" s="65">
        <v>61</v>
      </c>
      <c r="W31" s="53">
        <f>SUM(Q31:V31)</f>
        <v>246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26</v>
      </c>
      <c r="E32" s="67">
        <v>75</v>
      </c>
      <c r="F32" s="69">
        <v>77</v>
      </c>
      <c r="G32" s="69"/>
      <c r="H32" s="69"/>
      <c r="I32" s="69">
        <v>75</v>
      </c>
      <c r="J32" s="65">
        <v>65</v>
      </c>
      <c r="K32" s="53">
        <f>SUM(E32:J32)</f>
        <v>292</v>
      </c>
      <c r="L32" s="50">
        <f>IF(K32=0,0,RANK(K32,K$31:K$50))</f>
        <v>2</v>
      </c>
      <c r="M32" s="54"/>
      <c r="O32" s="187"/>
      <c r="P32" s="51" t="s">
        <v>41</v>
      </c>
      <c r="Q32" s="67">
        <v>60</v>
      </c>
      <c r="R32" s="69">
        <v>62</v>
      </c>
      <c r="S32" s="69"/>
      <c r="T32" s="69"/>
      <c r="U32" s="69">
        <v>58</v>
      </c>
      <c r="V32" s="65">
        <v>54</v>
      </c>
      <c r="W32" s="53">
        <f>SUM(Q32:V32)</f>
        <v>234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41</v>
      </c>
      <c r="E33" s="67">
        <v>68</v>
      </c>
      <c r="F33" s="69">
        <v>76</v>
      </c>
      <c r="G33" s="69"/>
      <c r="H33" s="69"/>
      <c r="I33" s="69">
        <v>66</v>
      </c>
      <c r="J33" s="65">
        <v>53</v>
      </c>
      <c r="K33" s="53">
        <f>SUM(E33:J33)</f>
        <v>263</v>
      </c>
      <c r="L33" s="50">
        <f>IF(K33=0,0,RANK(K33,K$31:K$50))</f>
        <v>3</v>
      </c>
      <c r="M33" s="54"/>
      <c r="O33" s="187"/>
      <c r="P33" s="51" t="s">
        <v>43</v>
      </c>
      <c r="Q33" s="67">
        <v>55</v>
      </c>
      <c r="R33" s="69">
        <v>56</v>
      </c>
      <c r="S33" s="69"/>
      <c r="T33" s="69"/>
      <c r="U33" s="69">
        <v>54</v>
      </c>
      <c r="V33" s="65">
        <v>50</v>
      </c>
      <c r="W33" s="53">
        <f>SUM(Q33:V33)</f>
        <v>215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43</v>
      </c>
      <c r="E34" s="67">
        <v>58</v>
      </c>
      <c r="F34" s="69">
        <v>71</v>
      </c>
      <c r="G34" s="69"/>
      <c r="H34" s="69"/>
      <c r="I34" s="69">
        <v>65</v>
      </c>
      <c r="J34" s="65">
        <v>61</v>
      </c>
      <c r="K34" s="53">
        <f>SUM(E34:J34)</f>
        <v>255</v>
      </c>
      <c r="L34" s="50">
        <f>IF(K34=0,0,RANK(K34,K$31:K$50))</f>
        <v>4</v>
      </c>
      <c r="M34" s="54"/>
      <c r="O34" s="187"/>
      <c r="P34" s="51" t="s">
        <v>26</v>
      </c>
      <c r="Q34" s="67">
        <v>53</v>
      </c>
      <c r="R34" s="69">
        <v>57</v>
      </c>
      <c r="S34" s="69"/>
      <c r="T34" s="69"/>
      <c r="U34" s="69">
        <v>55</v>
      </c>
      <c r="V34" s="65">
        <v>48</v>
      </c>
      <c r="W34" s="53">
        <f>SUM(Q34:V34)</f>
        <v>213</v>
      </c>
      <c r="X34" s="50">
        <f>IF(W34=0,0,RANK(W34,W$31:W$50))</f>
        <v>4</v>
      </c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S5:S6"/>
    <mergeCell ref="G5:G6"/>
    <mergeCell ref="H5:H6"/>
    <mergeCell ref="I5:I6"/>
    <mergeCell ref="J5:J6"/>
    <mergeCell ref="Q5:Q6"/>
    <mergeCell ref="R5:R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P16" sqref="P1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67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16</v>
      </c>
      <c r="F5" s="175" t="s">
        <v>13</v>
      </c>
      <c r="G5" s="175" t="s">
        <v>15</v>
      </c>
      <c r="H5" s="175" t="s">
        <v>16</v>
      </c>
      <c r="I5" s="175" t="s">
        <v>14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16</v>
      </c>
      <c r="R5" s="175" t="s">
        <v>13</v>
      </c>
      <c r="S5" s="175" t="s">
        <v>15</v>
      </c>
      <c r="T5" s="175" t="s">
        <v>16</v>
      </c>
      <c r="U5" s="175" t="s">
        <v>14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47</v>
      </c>
      <c r="E7" s="67">
        <v>83</v>
      </c>
      <c r="F7" s="69">
        <v>94</v>
      </c>
      <c r="G7" s="69"/>
      <c r="H7" s="69"/>
      <c r="I7" s="69">
        <v>92</v>
      </c>
      <c r="J7" s="65">
        <v>86</v>
      </c>
      <c r="K7" s="53">
        <f aca="true" t="shared" si="0" ref="K7:K12">SUM(E7:J7)</f>
        <v>355</v>
      </c>
      <c r="L7" s="50">
        <f aca="true" t="shared" si="1" ref="L7:L12">IF(K7=0,0,RANK(K7,K$7:K$26))</f>
        <v>1</v>
      </c>
      <c r="M7" s="54"/>
      <c r="O7" s="187" t="s">
        <v>6</v>
      </c>
      <c r="P7" s="52" t="s">
        <v>47</v>
      </c>
      <c r="Q7" s="67">
        <v>64</v>
      </c>
      <c r="R7" s="69">
        <v>62</v>
      </c>
      <c r="S7" s="69"/>
      <c r="T7" s="69"/>
      <c r="U7" s="69">
        <v>66</v>
      </c>
      <c r="V7" s="65">
        <v>65</v>
      </c>
      <c r="W7" s="53">
        <f aca="true" t="shared" si="2" ref="W7:W13">SUM(Q7:V7)</f>
        <v>257</v>
      </c>
      <c r="X7" s="50">
        <f aca="true" t="shared" si="3" ref="X7:X13">IF(W7=0,0,RANK(W7,W$7:W$26))</f>
        <v>1</v>
      </c>
      <c r="Y7" s="54"/>
    </row>
    <row r="8" spans="3:25" ht="18.75" customHeight="1">
      <c r="C8" s="187"/>
      <c r="D8" s="51" t="s">
        <v>32</v>
      </c>
      <c r="E8" s="67">
        <v>85</v>
      </c>
      <c r="F8" s="69">
        <v>89</v>
      </c>
      <c r="G8" s="69"/>
      <c r="H8" s="69"/>
      <c r="I8" s="69">
        <v>94</v>
      </c>
      <c r="J8" s="65">
        <v>85</v>
      </c>
      <c r="K8" s="53">
        <f t="shared" si="0"/>
        <v>353</v>
      </c>
      <c r="L8" s="50">
        <f t="shared" si="1"/>
        <v>2</v>
      </c>
      <c r="M8" s="54"/>
      <c r="O8" s="187"/>
      <c r="P8" s="51" t="s">
        <v>33</v>
      </c>
      <c r="Q8" s="67">
        <v>61</v>
      </c>
      <c r="R8" s="69">
        <v>59</v>
      </c>
      <c r="S8" s="69"/>
      <c r="T8" s="69"/>
      <c r="U8" s="69">
        <v>60</v>
      </c>
      <c r="V8" s="65">
        <v>59</v>
      </c>
      <c r="W8" s="53">
        <f t="shared" si="2"/>
        <v>239</v>
      </c>
      <c r="X8" s="50">
        <f t="shared" si="3"/>
        <v>2</v>
      </c>
      <c r="Y8" s="54"/>
    </row>
    <row r="9" spans="3:25" ht="18.75" customHeight="1">
      <c r="C9" s="187"/>
      <c r="D9" s="51" t="s">
        <v>33</v>
      </c>
      <c r="E9" s="67">
        <v>86</v>
      </c>
      <c r="F9" s="69">
        <v>88</v>
      </c>
      <c r="G9" s="69"/>
      <c r="H9" s="69"/>
      <c r="I9" s="69">
        <v>89</v>
      </c>
      <c r="J9" s="65">
        <v>88</v>
      </c>
      <c r="K9" s="53">
        <f t="shared" si="0"/>
        <v>351</v>
      </c>
      <c r="L9" s="50">
        <f t="shared" si="1"/>
        <v>3</v>
      </c>
      <c r="M9" s="54"/>
      <c r="O9" s="187"/>
      <c r="P9" s="51" t="s">
        <v>30</v>
      </c>
      <c r="Q9" s="67">
        <v>61</v>
      </c>
      <c r="R9" s="69">
        <v>58</v>
      </c>
      <c r="S9" s="69"/>
      <c r="T9" s="69"/>
      <c r="U9" s="69">
        <v>62</v>
      </c>
      <c r="V9" s="65">
        <v>55</v>
      </c>
      <c r="W9" s="53">
        <f t="shared" si="2"/>
        <v>236</v>
      </c>
      <c r="X9" s="50">
        <f t="shared" si="3"/>
        <v>3</v>
      </c>
      <c r="Y9" s="54"/>
    </row>
    <row r="10" spans="3:25" ht="18.75" customHeight="1">
      <c r="C10" s="187"/>
      <c r="D10" s="51" t="s">
        <v>30</v>
      </c>
      <c r="E10" s="67">
        <v>76</v>
      </c>
      <c r="F10" s="69">
        <v>87</v>
      </c>
      <c r="G10" s="69"/>
      <c r="H10" s="69"/>
      <c r="I10" s="69">
        <v>86</v>
      </c>
      <c r="J10" s="65">
        <v>86</v>
      </c>
      <c r="K10" s="53">
        <f t="shared" si="0"/>
        <v>335</v>
      </c>
      <c r="L10" s="50">
        <f t="shared" si="1"/>
        <v>4</v>
      </c>
      <c r="M10" s="54"/>
      <c r="O10" s="187"/>
      <c r="P10" s="51" t="s">
        <v>58</v>
      </c>
      <c r="Q10" s="67">
        <v>55</v>
      </c>
      <c r="R10" s="69">
        <v>58</v>
      </c>
      <c r="S10" s="69"/>
      <c r="T10" s="69"/>
      <c r="U10" s="69">
        <v>61</v>
      </c>
      <c r="V10" s="65">
        <v>60</v>
      </c>
      <c r="W10" s="53">
        <f t="shared" si="2"/>
        <v>234</v>
      </c>
      <c r="X10" s="50">
        <f t="shared" si="3"/>
        <v>4</v>
      </c>
      <c r="Y10" s="54"/>
    </row>
    <row r="11" spans="3:25" ht="18.75" customHeight="1">
      <c r="C11" s="187"/>
      <c r="D11" s="51" t="s">
        <v>36</v>
      </c>
      <c r="E11" s="67">
        <v>77</v>
      </c>
      <c r="F11" s="69">
        <v>85</v>
      </c>
      <c r="G11" s="69"/>
      <c r="H11" s="69"/>
      <c r="I11" s="69">
        <v>89</v>
      </c>
      <c r="J11" s="65">
        <v>79</v>
      </c>
      <c r="K11" s="53">
        <f t="shared" si="0"/>
        <v>330</v>
      </c>
      <c r="L11" s="50">
        <f t="shared" si="1"/>
        <v>5</v>
      </c>
      <c r="M11" s="54"/>
      <c r="O11" s="187"/>
      <c r="P11" s="51" t="s">
        <v>49</v>
      </c>
      <c r="Q11" s="67">
        <v>53</v>
      </c>
      <c r="R11" s="69">
        <v>57</v>
      </c>
      <c r="S11" s="69"/>
      <c r="T11" s="69"/>
      <c r="U11" s="69">
        <v>59</v>
      </c>
      <c r="V11" s="65">
        <v>58</v>
      </c>
      <c r="W11" s="53">
        <f t="shared" si="2"/>
        <v>227</v>
      </c>
      <c r="X11" s="50">
        <f t="shared" si="3"/>
        <v>5</v>
      </c>
      <c r="Y11" s="54"/>
    </row>
    <row r="12" spans="3:25" ht="18.75" customHeight="1">
      <c r="C12" s="187"/>
      <c r="D12" s="51" t="s">
        <v>35</v>
      </c>
      <c r="E12" s="67">
        <v>71</v>
      </c>
      <c r="F12" s="69">
        <v>83</v>
      </c>
      <c r="G12" s="69"/>
      <c r="H12" s="69"/>
      <c r="I12" s="69">
        <v>83</v>
      </c>
      <c r="J12" s="65">
        <v>76</v>
      </c>
      <c r="K12" s="53">
        <f t="shared" si="0"/>
        <v>313</v>
      </c>
      <c r="L12" s="50">
        <f t="shared" si="1"/>
        <v>6</v>
      </c>
      <c r="M12" s="54"/>
      <c r="O12" s="187"/>
      <c r="P12" s="51" t="s">
        <v>32</v>
      </c>
      <c r="Q12" s="67">
        <v>56</v>
      </c>
      <c r="R12" s="69">
        <v>54</v>
      </c>
      <c r="S12" s="69"/>
      <c r="T12" s="69"/>
      <c r="U12" s="69">
        <v>57</v>
      </c>
      <c r="V12" s="65">
        <v>59</v>
      </c>
      <c r="W12" s="53">
        <f t="shared" si="2"/>
        <v>226</v>
      </c>
      <c r="X12" s="50">
        <f t="shared" si="3"/>
        <v>6</v>
      </c>
      <c r="Y12" s="54"/>
    </row>
    <row r="13" spans="3:25" ht="18.75" customHeight="1">
      <c r="C13" s="187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87"/>
      <c r="P13" s="51" t="s">
        <v>35</v>
      </c>
      <c r="Q13" s="67">
        <v>49</v>
      </c>
      <c r="R13" s="69">
        <v>51</v>
      </c>
      <c r="S13" s="69"/>
      <c r="T13" s="69"/>
      <c r="U13" s="69">
        <v>54</v>
      </c>
      <c r="V13" s="65">
        <v>53</v>
      </c>
      <c r="W13" s="53">
        <f t="shared" si="2"/>
        <v>207</v>
      </c>
      <c r="X13" s="50">
        <f t="shared" si="3"/>
        <v>7</v>
      </c>
      <c r="Y13" s="54"/>
    </row>
    <row r="14" spans="3:25" ht="18.75" customHeight="1">
      <c r="C14" s="187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87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>
      <c r="C15" s="18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26</v>
      </c>
      <c r="E31" s="67">
        <v>80</v>
      </c>
      <c r="F31" s="69">
        <v>94</v>
      </c>
      <c r="G31" s="69"/>
      <c r="H31" s="69"/>
      <c r="I31" s="69">
        <v>95</v>
      </c>
      <c r="J31" s="65">
        <v>92</v>
      </c>
      <c r="K31" s="132">
        <f aca="true" t="shared" si="4" ref="K31:K36">SUM(E31:J31)</f>
        <v>361</v>
      </c>
      <c r="L31" s="133">
        <f aca="true" t="shared" si="5" ref="L31:L36">IF(K31=0,0,RANK(K31,K$31:K$50))</f>
        <v>1</v>
      </c>
      <c r="M31" s="54"/>
      <c r="O31" s="187" t="s">
        <v>17</v>
      </c>
      <c r="P31" s="52" t="s">
        <v>59</v>
      </c>
      <c r="Q31" s="67">
        <v>55</v>
      </c>
      <c r="R31" s="69">
        <v>55</v>
      </c>
      <c r="S31" s="69"/>
      <c r="T31" s="69"/>
      <c r="U31" s="69">
        <v>57</v>
      </c>
      <c r="V31" s="65">
        <v>55</v>
      </c>
      <c r="W31" s="131">
        <f aca="true" t="shared" si="6" ref="W31:W37">SUM(Q31:V31)</f>
        <v>222</v>
      </c>
      <c r="X31" s="50">
        <f aca="true" t="shared" si="7" ref="X31:X37">IF(W31=0,0,RANK(W31,W$31:W$50))</f>
        <v>1</v>
      </c>
      <c r="Y31" s="54"/>
    </row>
    <row r="32" spans="3:25" ht="18.75" customHeight="1">
      <c r="C32" s="187"/>
      <c r="D32" s="51" t="s">
        <v>41</v>
      </c>
      <c r="E32" s="67">
        <v>71</v>
      </c>
      <c r="F32" s="69">
        <v>84</v>
      </c>
      <c r="G32" s="69"/>
      <c r="H32" s="69"/>
      <c r="I32" s="69">
        <v>93</v>
      </c>
      <c r="J32" s="65">
        <v>85</v>
      </c>
      <c r="K32" s="131">
        <f t="shared" si="4"/>
        <v>333</v>
      </c>
      <c r="L32" s="50">
        <f t="shared" si="5"/>
        <v>2</v>
      </c>
      <c r="M32" s="54"/>
      <c r="O32" s="187"/>
      <c r="P32" s="51" t="s">
        <v>41</v>
      </c>
      <c r="Q32" s="67">
        <v>54</v>
      </c>
      <c r="R32" s="69">
        <v>51</v>
      </c>
      <c r="S32" s="69"/>
      <c r="T32" s="69"/>
      <c r="U32" s="69">
        <v>55</v>
      </c>
      <c r="V32" s="65">
        <v>54</v>
      </c>
      <c r="W32" s="131">
        <f t="shared" si="6"/>
        <v>214</v>
      </c>
      <c r="X32" s="50">
        <f t="shared" si="7"/>
        <v>2</v>
      </c>
      <c r="Y32" s="54"/>
    </row>
    <row r="33" spans="3:25" ht="18.75" customHeight="1">
      <c r="C33" s="187"/>
      <c r="D33" s="51" t="s">
        <v>43</v>
      </c>
      <c r="E33" s="67">
        <v>73</v>
      </c>
      <c r="F33" s="69">
        <v>87</v>
      </c>
      <c r="G33" s="69"/>
      <c r="H33" s="69"/>
      <c r="I33" s="69">
        <v>87</v>
      </c>
      <c r="J33" s="65">
        <v>78</v>
      </c>
      <c r="K33" s="131">
        <f t="shared" si="4"/>
        <v>325</v>
      </c>
      <c r="L33" s="50">
        <f t="shared" si="5"/>
        <v>3</v>
      </c>
      <c r="M33" s="54"/>
      <c r="O33" s="187"/>
      <c r="P33" s="51" t="s">
        <v>43</v>
      </c>
      <c r="Q33" s="67">
        <v>52</v>
      </c>
      <c r="R33" s="69">
        <v>54</v>
      </c>
      <c r="S33" s="69"/>
      <c r="T33" s="69"/>
      <c r="U33" s="69">
        <v>53</v>
      </c>
      <c r="V33" s="65">
        <v>53</v>
      </c>
      <c r="W33" s="131">
        <f t="shared" si="6"/>
        <v>212</v>
      </c>
      <c r="X33" s="50">
        <f t="shared" si="7"/>
        <v>3</v>
      </c>
      <c r="Y33" s="54"/>
    </row>
    <row r="34" spans="3:25" ht="18.75" customHeight="1">
      <c r="C34" s="187"/>
      <c r="D34" s="51" t="s">
        <v>66</v>
      </c>
      <c r="E34" s="67">
        <v>71</v>
      </c>
      <c r="F34" s="69">
        <v>89</v>
      </c>
      <c r="G34" s="69"/>
      <c r="H34" s="69"/>
      <c r="I34" s="69">
        <v>87</v>
      </c>
      <c r="J34" s="65">
        <v>77</v>
      </c>
      <c r="K34" s="131">
        <f t="shared" si="4"/>
        <v>324</v>
      </c>
      <c r="L34" s="50">
        <f t="shared" si="5"/>
        <v>4</v>
      </c>
      <c r="M34" s="54"/>
      <c r="O34" s="187"/>
      <c r="P34" s="51" t="s">
        <v>25</v>
      </c>
      <c r="Q34" s="67">
        <v>52</v>
      </c>
      <c r="R34" s="69">
        <v>53</v>
      </c>
      <c r="S34" s="69"/>
      <c r="T34" s="69"/>
      <c r="U34" s="69">
        <v>56</v>
      </c>
      <c r="V34" s="65">
        <v>49</v>
      </c>
      <c r="W34" s="131">
        <f t="shared" si="6"/>
        <v>210</v>
      </c>
      <c r="X34" s="50">
        <f t="shared" si="7"/>
        <v>4</v>
      </c>
      <c r="Y34" s="54"/>
    </row>
    <row r="35" spans="3:25" ht="18.75" customHeight="1">
      <c r="C35" s="187"/>
      <c r="D35" s="51" t="s">
        <v>25</v>
      </c>
      <c r="E35" s="67">
        <v>70</v>
      </c>
      <c r="F35" s="69">
        <v>82</v>
      </c>
      <c r="G35" s="69"/>
      <c r="H35" s="69"/>
      <c r="I35" s="69">
        <v>81</v>
      </c>
      <c r="J35" s="65">
        <v>74</v>
      </c>
      <c r="K35" s="131">
        <f t="shared" si="4"/>
        <v>307</v>
      </c>
      <c r="L35" s="50">
        <f t="shared" si="5"/>
        <v>5</v>
      </c>
      <c r="M35" s="54"/>
      <c r="O35" s="187"/>
      <c r="P35" s="51" t="s">
        <v>66</v>
      </c>
      <c r="Q35" s="67">
        <v>50</v>
      </c>
      <c r="R35" s="69">
        <v>51</v>
      </c>
      <c r="S35" s="69"/>
      <c r="T35" s="69"/>
      <c r="U35" s="69">
        <v>54</v>
      </c>
      <c r="V35" s="65">
        <v>48</v>
      </c>
      <c r="W35" s="131">
        <f t="shared" si="6"/>
        <v>203</v>
      </c>
      <c r="X35" s="50">
        <f t="shared" si="7"/>
        <v>5</v>
      </c>
      <c r="Y35" s="54"/>
    </row>
    <row r="36" spans="3:25" ht="18.75" customHeight="1">
      <c r="C36" s="187"/>
      <c r="D36" s="51" t="s">
        <v>29</v>
      </c>
      <c r="E36" s="67">
        <v>66</v>
      </c>
      <c r="F36" s="69">
        <v>81</v>
      </c>
      <c r="G36" s="69"/>
      <c r="H36" s="69"/>
      <c r="I36" s="69">
        <v>82</v>
      </c>
      <c r="J36" s="65">
        <v>73</v>
      </c>
      <c r="K36" s="131">
        <f t="shared" si="4"/>
        <v>302</v>
      </c>
      <c r="L36" s="50">
        <f t="shared" si="5"/>
        <v>6</v>
      </c>
      <c r="M36" s="54"/>
      <c r="O36" s="187"/>
      <c r="P36" s="51" t="s">
        <v>26</v>
      </c>
      <c r="Q36" s="67">
        <v>49</v>
      </c>
      <c r="R36" s="69">
        <v>53</v>
      </c>
      <c r="S36" s="69"/>
      <c r="T36" s="69"/>
      <c r="U36" s="69">
        <v>50</v>
      </c>
      <c r="V36" s="65">
        <v>50</v>
      </c>
      <c r="W36" s="131">
        <f t="shared" si="6"/>
        <v>202</v>
      </c>
      <c r="X36" s="50">
        <f t="shared" si="7"/>
        <v>6</v>
      </c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131"/>
      <c r="L37" s="50"/>
      <c r="M37" s="54"/>
      <c r="O37" s="187"/>
      <c r="P37" s="51" t="s">
        <v>29</v>
      </c>
      <c r="Q37" s="67">
        <v>38</v>
      </c>
      <c r="R37" s="69">
        <v>41</v>
      </c>
      <c r="S37" s="69"/>
      <c r="T37" s="69"/>
      <c r="U37" s="69">
        <v>40</v>
      </c>
      <c r="V37" s="65">
        <v>43</v>
      </c>
      <c r="W37" s="131">
        <f t="shared" si="6"/>
        <v>162</v>
      </c>
      <c r="X37" s="50">
        <f t="shared" si="7"/>
        <v>7</v>
      </c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131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131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131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131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131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131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131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131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131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131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131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131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131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131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131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131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131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131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131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131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131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131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131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131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14" sqref="W1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68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47</v>
      </c>
      <c r="E7" s="67">
        <v>75</v>
      </c>
      <c r="F7" s="69">
        <v>84</v>
      </c>
      <c r="G7" s="69"/>
      <c r="H7" s="69"/>
      <c r="I7" s="69">
        <v>87</v>
      </c>
      <c r="J7" s="65">
        <v>79</v>
      </c>
      <c r="K7" s="53">
        <f aca="true" t="shared" si="0" ref="K7:K16">SUM(E7:J7)</f>
        <v>325</v>
      </c>
      <c r="L7" s="50">
        <f aca="true" t="shared" si="1" ref="L7:L16">IF(K7=0,0,RANK(K7,K$7:K$26))</f>
        <v>1</v>
      </c>
      <c r="M7" s="54"/>
      <c r="O7" s="187" t="s">
        <v>6</v>
      </c>
      <c r="P7" s="52" t="s">
        <v>47</v>
      </c>
      <c r="Q7" s="67">
        <v>55</v>
      </c>
      <c r="R7" s="69">
        <v>58</v>
      </c>
      <c r="S7" s="69"/>
      <c r="T7" s="69"/>
      <c r="U7" s="69">
        <v>56</v>
      </c>
      <c r="V7" s="65">
        <v>50</v>
      </c>
      <c r="W7" s="53">
        <f>SUM(Q7:V7)</f>
        <v>219</v>
      </c>
      <c r="X7" s="50">
        <f aca="true" t="shared" si="2" ref="X7:X16">IF(W7=0,0,RANK(W7,W$7:W$26))</f>
        <v>1</v>
      </c>
      <c r="Y7" s="54"/>
    </row>
    <row r="8" spans="3:25" ht="18.75" customHeight="1">
      <c r="C8" s="187"/>
      <c r="D8" s="51" t="s">
        <v>48</v>
      </c>
      <c r="E8" s="67">
        <v>78</v>
      </c>
      <c r="F8" s="69">
        <v>83</v>
      </c>
      <c r="G8" s="69"/>
      <c r="H8" s="69"/>
      <c r="I8" s="69">
        <v>81</v>
      </c>
      <c r="J8" s="65">
        <v>82</v>
      </c>
      <c r="K8" s="53">
        <f t="shared" si="0"/>
        <v>324</v>
      </c>
      <c r="L8" s="50">
        <f t="shared" si="1"/>
        <v>2</v>
      </c>
      <c r="M8" s="54"/>
      <c r="O8" s="187"/>
      <c r="P8" s="51" t="s">
        <v>30</v>
      </c>
      <c r="Q8" s="67">
        <v>51</v>
      </c>
      <c r="R8" s="69">
        <v>55</v>
      </c>
      <c r="S8" s="69"/>
      <c r="T8" s="69"/>
      <c r="U8" s="69">
        <v>53</v>
      </c>
      <c r="V8" s="65">
        <v>49</v>
      </c>
      <c r="W8" s="53">
        <f>SUM(Q8:V8)</f>
        <v>208</v>
      </c>
      <c r="X8" s="50">
        <f t="shared" si="2"/>
        <v>2</v>
      </c>
      <c r="Y8" s="54"/>
    </row>
    <row r="9" spans="3:25" ht="18.75" customHeight="1">
      <c r="C9" s="187"/>
      <c r="D9" s="51" t="s">
        <v>30</v>
      </c>
      <c r="E9" s="67">
        <v>79</v>
      </c>
      <c r="F9" s="69">
        <v>84</v>
      </c>
      <c r="G9" s="69"/>
      <c r="H9" s="69"/>
      <c r="I9" s="69">
        <v>80</v>
      </c>
      <c r="J9" s="65">
        <v>79</v>
      </c>
      <c r="K9" s="53">
        <f t="shared" si="0"/>
        <v>322</v>
      </c>
      <c r="L9" s="50">
        <f t="shared" si="1"/>
        <v>3</v>
      </c>
      <c r="M9" s="54"/>
      <c r="O9" s="187"/>
      <c r="P9" s="51" t="s">
        <v>69</v>
      </c>
      <c r="Q9" s="67">
        <v>48</v>
      </c>
      <c r="R9" s="69">
        <v>56</v>
      </c>
      <c r="S9" s="69"/>
      <c r="T9" s="69"/>
      <c r="U9" s="69">
        <v>54</v>
      </c>
      <c r="V9" s="65">
        <v>49</v>
      </c>
      <c r="W9" s="53">
        <v>207.76</v>
      </c>
      <c r="X9" s="50">
        <f t="shared" si="2"/>
        <v>3</v>
      </c>
      <c r="Y9" s="54"/>
    </row>
    <row r="10" spans="3:25" ht="18.75" customHeight="1">
      <c r="C10" s="187"/>
      <c r="D10" s="51" t="s">
        <v>69</v>
      </c>
      <c r="E10" s="67">
        <v>74</v>
      </c>
      <c r="F10" s="69">
        <v>82</v>
      </c>
      <c r="G10" s="69"/>
      <c r="H10" s="69"/>
      <c r="I10" s="69">
        <v>85</v>
      </c>
      <c r="J10" s="65">
        <v>77</v>
      </c>
      <c r="K10" s="53">
        <f t="shared" si="0"/>
        <v>318</v>
      </c>
      <c r="L10" s="50">
        <f t="shared" si="1"/>
        <v>4</v>
      </c>
      <c r="M10" s="54"/>
      <c r="O10" s="187"/>
      <c r="P10" s="51" t="s">
        <v>48</v>
      </c>
      <c r="Q10" s="67">
        <v>49</v>
      </c>
      <c r="R10" s="69">
        <v>54</v>
      </c>
      <c r="S10" s="69"/>
      <c r="T10" s="69"/>
      <c r="U10" s="69">
        <v>53</v>
      </c>
      <c r="V10" s="65">
        <v>51</v>
      </c>
      <c r="W10" s="53">
        <v>207.62</v>
      </c>
      <c r="X10" s="50">
        <f t="shared" si="2"/>
        <v>4</v>
      </c>
      <c r="Y10" s="54"/>
    </row>
    <row r="11" spans="3:25" ht="18.75" customHeight="1">
      <c r="C11" s="187"/>
      <c r="D11" s="51" t="s">
        <v>33</v>
      </c>
      <c r="E11" s="67">
        <v>73</v>
      </c>
      <c r="F11" s="69">
        <v>80</v>
      </c>
      <c r="G11" s="69"/>
      <c r="H11" s="69"/>
      <c r="I11" s="69">
        <v>83</v>
      </c>
      <c r="J11" s="65">
        <v>76</v>
      </c>
      <c r="K11" s="53">
        <f t="shared" si="0"/>
        <v>312</v>
      </c>
      <c r="L11" s="50">
        <f t="shared" si="1"/>
        <v>5</v>
      </c>
      <c r="M11" s="54"/>
      <c r="O11" s="187"/>
      <c r="P11" s="51" t="s">
        <v>33</v>
      </c>
      <c r="Q11" s="67">
        <v>48</v>
      </c>
      <c r="R11" s="69">
        <v>54</v>
      </c>
      <c r="S11" s="69"/>
      <c r="T11" s="69"/>
      <c r="U11" s="69">
        <v>55</v>
      </c>
      <c r="V11" s="65">
        <v>50</v>
      </c>
      <c r="W11" s="53">
        <v>207.52</v>
      </c>
      <c r="X11" s="50">
        <f t="shared" si="2"/>
        <v>5</v>
      </c>
      <c r="Y11" s="54"/>
    </row>
    <row r="12" spans="3:25" ht="18.75" customHeight="1">
      <c r="C12" s="187"/>
      <c r="D12" s="51" t="s">
        <v>57</v>
      </c>
      <c r="E12" s="67">
        <v>75</v>
      </c>
      <c r="F12" s="69">
        <v>82</v>
      </c>
      <c r="G12" s="69"/>
      <c r="H12" s="69"/>
      <c r="I12" s="69">
        <v>80</v>
      </c>
      <c r="J12" s="65">
        <v>74</v>
      </c>
      <c r="K12" s="53">
        <f t="shared" si="0"/>
        <v>311</v>
      </c>
      <c r="L12" s="50">
        <f t="shared" si="1"/>
        <v>6</v>
      </c>
      <c r="M12" s="54"/>
      <c r="O12" s="187"/>
      <c r="P12" s="51" t="s">
        <v>55</v>
      </c>
      <c r="Q12" s="67">
        <v>52</v>
      </c>
      <c r="R12" s="69">
        <v>54</v>
      </c>
      <c r="S12" s="69"/>
      <c r="T12" s="69"/>
      <c r="U12" s="69">
        <v>51</v>
      </c>
      <c r="V12" s="65">
        <v>48</v>
      </c>
      <c r="W12" s="53">
        <f>SUM(Q12:V12)</f>
        <v>205</v>
      </c>
      <c r="X12" s="50">
        <f t="shared" si="2"/>
        <v>6</v>
      </c>
      <c r="Y12" s="54"/>
    </row>
    <row r="13" spans="3:25" ht="18.75" customHeight="1">
      <c r="C13" s="187"/>
      <c r="D13" s="51" t="s">
        <v>36</v>
      </c>
      <c r="E13" s="67">
        <v>70</v>
      </c>
      <c r="F13" s="69">
        <v>79</v>
      </c>
      <c r="G13" s="69"/>
      <c r="H13" s="69"/>
      <c r="I13" s="69">
        <v>83</v>
      </c>
      <c r="J13" s="65">
        <v>72</v>
      </c>
      <c r="K13" s="53">
        <f t="shared" si="0"/>
        <v>304</v>
      </c>
      <c r="L13" s="50">
        <f t="shared" si="1"/>
        <v>7</v>
      </c>
      <c r="M13" s="54"/>
      <c r="O13" s="187"/>
      <c r="P13" s="51" t="s">
        <v>32</v>
      </c>
      <c r="Q13" s="67">
        <v>43</v>
      </c>
      <c r="R13" s="69">
        <v>53</v>
      </c>
      <c r="S13" s="69"/>
      <c r="T13" s="69"/>
      <c r="U13" s="69">
        <v>50</v>
      </c>
      <c r="V13" s="65">
        <v>48</v>
      </c>
      <c r="W13" s="53">
        <f>SUM(Q13:V13)</f>
        <v>194</v>
      </c>
      <c r="X13" s="50">
        <f t="shared" si="2"/>
        <v>7</v>
      </c>
      <c r="Y13" s="54"/>
    </row>
    <row r="14" spans="3:25" ht="18.75" customHeight="1">
      <c r="C14" s="187"/>
      <c r="D14" s="51" t="s">
        <v>56</v>
      </c>
      <c r="E14" s="67">
        <v>77</v>
      </c>
      <c r="F14" s="69">
        <v>69</v>
      </c>
      <c r="G14" s="69"/>
      <c r="H14" s="69"/>
      <c r="I14" s="69">
        <v>80</v>
      </c>
      <c r="J14" s="65">
        <v>77</v>
      </c>
      <c r="K14" s="53">
        <f t="shared" si="0"/>
        <v>303</v>
      </c>
      <c r="L14" s="50">
        <f t="shared" si="1"/>
        <v>8</v>
      </c>
      <c r="M14" s="54"/>
      <c r="O14" s="187"/>
      <c r="P14" s="51" t="s">
        <v>36</v>
      </c>
      <c r="Q14" s="67">
        <v>44</v>
      </c>
      <c r="R14" s="69">
        <v>50</v>
      </c>
      <c r="S14" s="69"/>
      <c r="T14" s="69"/>
      <c r="U14" s="69">
        <v>51</v>
      </c>
      <c r="V14" s="65">
        <v>46</v>
      </c>
      <c r="W14" s="53">
        <f>SUM(Q14:V14)</f>
        <v>191</v>
      </c>
      <c r="X14" s="50">
        <f t="shared" si="2"/>
        <v>8</v>
      </c>
      <c r="Y14" s="54"/>
    </row>
    <row r="15" spans="3:25" ht="18.75" customHeight="1">
      <c r="C15" s="187"/>
      <c r="D15" s="51" t="s">
        <v>55</v>
      </c>
      <c r="E15" s="67">
        <v>73</v>
      </c>
      <c r="F15" s="69">
        <v>75</v>
      </c>
      <c r="G15" s="69"/>
      <c r="H15" s="69"/>
      <c r="I15" s="69">
        <v>78</v>
      </c>
      <c r="J15" s="65">
        <v>74</v>
      </c>
      <c r="K15" s="53">
        <f t="shared" si="0"/>
        <v>300</v>
      </c>
      <c r="L15" s="50">
        <f t="shared" si="1"/>
        <v>9</v>
      </c>
      <c r="M15" s="54"/>
      <c r="O15" s="187"/>
      <c r="P15" s="51" t="s">
        <v>56</v>
      </c>
      <c r="Q15" s="67">
        <v>43</v>
      </c>
      <c r="R15" s="69">
        <v>45</v>
      </c>
      <c r="S15" s="69"/>
      <c r="T15" s="69"/>
      <c r="U15" s="69">
        <v>48</v>
      </c>
      <c r="V15" s="65">
        <v>41</v>
      </c>
      <c r="W15" s="53">
        <v>177.75</v>
      </c>
      <c r="X15" s="50">
        <f t="shared" si="2"/>
        <v>9</v>
      </c>
      <c r="Y15" s="54"/>
    </row>
    <row r="16" spans="3:25" ht="18.75" customHeight="1">
      <c r="C16" s="187"/>
      <c r="D16" s="51" t="s">
        <v>32</v>
      </c>
      <c r="E16" s="67">
        <v>70</v>
      </c>
      <c r="F16" s="69">
        <v>79</v>
      </c>
      <c r="G16" s="69"/>
      <c r="H16" s="69"/>
      <c r="I16" s="69">
        <v>73</v>
      </c>
      <c r="J16" s="65">
        <v>73</v>
      </c>
      <c r="K16" s="53">
        <f t="shared" si="0"/>
        <v>295</v>
      </c>
      <c r="L16" s="50">
        <f t="shared" si="1"/>
        <v>10</v>
      </c>
      <c r="M16" s="54"/>
      <c r="O16" s="187"/>
      <c r="P16" s="51" t="s">
        <v>60</v>
      </c>
      <c r="Q16" s="67">
        <v>40</v>
      </c>
      <c r="R16" s="69">
        <v>47</v>
      </c>
      <c r="S16" s="69"/>
      <c r="T16" s="69"/>
      <c r="U16" s="69">
        <v>48</v>
      </c>
      <c r="V16" s="65">
        <v>42</v>
      </c>
      <c r="W16" s="53">
        <v>177.61</v>
      </c>
      <c r="X16" s="50">
        <f t="shared" si="2"/>
        <v>10</v>
      </c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26</v>
      </c>
      <c r="E31" s="67">
        <v>74</v>
      </c>
      <c r="F31" s="69">
        <v>84</v>
      </c>
      <c r="G31" s="69"/>
      <c r="H31" s="69"/>
      <c r="I31" s="69">
        <v>82</v>
      </c>
      <c r="J31" s="65">
        <v>73</v>
      </c>
      <c r="K31" s="53">
        <f>SUM(E31:J31)</f>
        <v>313</v>
      </c>
      <c r="L31" s="50">
        <f>IF(K31=0,0,RANK(K31,K$31:K$50))</f>
        <v>1</v>
      </c>
      <c r="M31" s="54"/>
      <c r="O31" s="187" t="s">
        <v>17</v>
      </c>
      <c r="P31" s="52" t="s">
        <v>25</v>
      </c>
      <c r="Q31" s="67">
        <v>43</v>
      </c>
      <c r="R31" s="69">
        <v>52</v>
      </c>
      <c r="S31" s="69"/>
      <c r="T31" s="69"/>
      <c r="U31" s="69">
        <v>48</v>
      </c>
      <c r="V31" s="65">
        <v>46</v>
      </c>
      <c r="W31" s="53">
        <f>SUM(Q31:V31)</f>
        <v>189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25</v>
      </c>
      <c r="E32" s="67">
        <v>69</v>
      </c>
      <c r="F32" s="69">
        <v>66</v>
      </c>
      <c r="G32" s="69"/>
      <c r="H32" s="69"/>
      <c r="I32" s="69">
        <v>75</v>
      </c>
      <c r="J32" s="65">
        <v>65</v>
      </c>
      <c r="K32" s="53">
        <f>SUM(E32:J32)</f>
        <v>275</v>
      </c>
      <c r="L32" s="50">
        <f>IF(K32=0,0,RANK(K32,K$31:K$50))</f>
        <v>2</v>
      </c>
      <c r="M32" s="54"/>
      <c r="O32" s="187"/>
      <c r="P32" s="51" t="s">
        <v>26</v>
      </c>
      <c r="Q32" s="67">
        <v>46</v>
      </c>
      <c r="R32" s="69">
        <v>51</v>
      </c>
      <c r="S32" s="69"/>
      <c r="T32" s="69"/>
      <c r="U32" s="69">
        <v>50</v>
      </c>
      <c r="V32" s="65">
        <v>40</v>
      </c>
      <c r="W32" s="53">
        <f>SUM(Q32:V32)</f>
        <v>187</v>
      </c>
      <c r="X32" s="50">
        <f>IF(W32=0,0,RANK(W32,W$31:W$50))</f>
        <v>2</v>
      </c>
      <c r="Y32" s="54"/>
    </row>
    <row r="33" spans="3:25" ht="18.75" customHeight="1">
      <c r="C33" s="187"/>
      <c r="D33" s="51"/>
      <c r="E33" s="67"/>
      <c r="F33" s="69"/>
      <c r="G33" s="69"/>
      <c r="H33" s="69"/>
      <c r="I33" s="69"/>
      <c r="J33" s="65"/>
      <c r="K33" s="53"/>
      <c r="L33" s="50"/>
      <c r="M33" s="54"/>
      <c r="O33" s="187"/>
      <c r="P33" s="51"/>
      <c r="Q33" s="67"/>
      <c r="R33" s="69"/>
      <c r="S33" s="69"/>
      <c r="T33" s="69"/>
      <c r="U33" s="69"/>
      <c r="V33" s="65"/>
      <c r="W33" s="53"/>
      <c r="X33" s="50"/>
      <c r="Y33" s="54"/>
    </row>
    <row r="34" spans="3:25" ht="18.75" customHeight="1">
      <c r="C34" s="187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87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D51"/>
  <sheetViews>
    <sheetView zoomScalePageLayoutView="0" workbookViewId="0" topLeftCell="A1">
      <selection activeCell="C2" sqref="C2:AA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4" width="7.00390625" style="0" customWidth="1"/>
    <col min="27" max="27" width="3.421875" style="0" customWidth="1"/>
  </cols>
  <sheetData>
    <row r="1" ht="12.75" customHeight="1" thickBot="1"/>
    <row r="2" spans="3:27" ht="37.5" customHeight="1" thickBot="1">
      <c r="C2" s="183" t="s">
        <v>71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5"/>
    </row>
    <row r="3" ht="12.75" customHeight="1" thickBot="1"/>
    <row r="4" spans="3:27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2"/>
    </row>
    <row r="5" spans="3:27" ht="15" customHeight="1">
      <c r="C5" s="58"/>
      <c r="D5" s="179" t="s">
        <v>5</v>
      </c>
      <c r="E5" s="173" t="s">
        <v>11</v>
      </c>
      <c r="F5" s="175" t="s">
        <v>12</v>
      </c>
      <c r="G5" s="175" t="s">
        <v>16</v>
      </c>
      <c r="H5" s="175" t="s">
        <v>15</v>
      </c>
      <c r="I5" s="175" t="s">
        <v>13</v>
      </c>
      <c r="J5" s="177" t="s">
        <v>14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11</v>
      </c>
      <c r="R5" s="175" t="s">
        <v>12</v>
      </c>
      <c r="S5" s="175" t="s">
        <v>16</v>
      </c>
      <c r="T5" s="175" t="s">
        <v>15</v>
      </c>
      <c r="U5" s="175" t="s">
        <v>13</v>
      </c>
      <c r="V5" s="175" t="s">
        <v>14</v>
      </c>
      <c r="W5" s="175" t="s">
        <v>73</v>
      </c>
      <c r="X5" s="193" t="s">
        <v>74</v>
      </c>
      <c r="Y5" s="181" t="s">
        <v>7</v>
      </c>
      <c r="Z5" s="186" t="s">
        <v>8</v>
      </c>
      <c r="AA5" s="54"/>
    </row>
    <row r="6" spans="3:27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97"/>
      <c r="R6" s="195"/>
      <c r="S6" s="195"/>
      <c r="T6" s="195"/>
      <c r="U6" s="195"/>
      <c r="V6" s="196"/>
      <c r="W6" s="196"/>
      <c r="X6" s="194"/>
      <c r="Y6" s="182"/>
      <c r="Z6" s="182"/>
      <c r="AA6" s="54"/>
    </row>
    <row r="7" spans="3:27" ht="18.75" customHeight="1">
      <c r="C7" s="187" t="s">
        <v>6</v>
      </c>
      <c r="D7" s="52" t="s">
        <v>48</v>
      </c>
      <c r="E7" s="67">
        <v>82</v>
      </c>
      <c r="F7" s="69">
        <v>84</v>
      </c>
      <c r="G7" s="69">
        <v>88</v>
      </c>
      <c r="H7" s="69">
        <v>92</v>
      </c>
      <c r="I7" s="69">
        <v>84</v>
      </c>
      <c r="J7" s="65">
        <v>84</v>
      </c>
      <c r="K7" s="53">
        <f aca="true" t="shared" si="0" ref="K7:K15">SUM(E7:J7)</f>
        <v>514</v>
      </c>
      <c r="L7" s="50">
        <f aca="true" t="shared" si="1" ref="L7:L15">IF(K7=0,0,RANK(K7,K$7:K$26))</f>
        <v>1</v>
      </c>
      <c r="M7" s="54"/>
      <c r="O7" s="187" t="s">
        <v>6</v>
      </c>
      <c r="P7" s="52" t="s">
        <v>47</v>
      </c>
      <c r="Q7" s="67">
        <v>55</v>
      </c>
      <c r="R7" s="69">
        <v>60</v>
      </c>
      <c r="S7" s="69">
        <v>72</v>
      </c>
      <c r="T7" s="69">
        <v>72</v>
      </c>
      <c r="U7" s="69">
        <v>70</v>
      </c>
      <c r="V7" s="69">
        <v>64</v>
      </c>
      <c r="W7" s="69">
        <v>65</v>
      </c>
      <c r="X7" s="65">
        <v>66</v>
      </c>
      <c r="Y7" s="53">
        <f aca="true" t="shared" si="2" ref="Y7:Y16">SUM(Q7:X7)</f>
        <v>524</v>
      </c>
      <c r="Z7" s="50">
        <f aca="true" t="shared" si="3" ref="Z7:Z16">IF(Y7=0,0,RANK(Y7,Y$7:Y$26))</f>
        <v>1</v>
      </c>
      <c r="AA7" s="54"/>
    </row>
    <row r="8" spans="3:27" ht="18.75" customHeight="1">
      <c r="C8" s="187"/>
      <c r="D8" s="51" t="s">
        <v>37</v>
      </c>
      <c r="E8" s="67">
        <v>81</v>
      </c>
      <c r="F8" s="69">
        <v>84</v>
      </c>
      <c r="G8" s="69">
        <v>88</v>
      </c>
      <c r="H8" s="69">
        <v>79</v>
      </c>
      <c r="I8" s="69">
        <v>89</v>
      </c>
      <c r="J8" s="65">
        <v>75</v>
      </c>
      <c r="K8" s="53">
        <f t="shared" si="0"/>
        <v>496</v>
      </c>
      <c r="L8" s="50">
        <f t="shared" si="1"/>
        <v>2</v>
      </c>
      <c r="M8" s="54"/>
      <c r="O8" s="187"/>
      <c r="P8" s="51" t="s">
        <v>32</v>
      </c>
      <c r="Q8" s="67">
        <v>58</v>
      </c>
      <c r="R8" s="69">
        <v>57</v>
      </c>
      <c r="S8" s="69">
        <v>68</v>
      </c>
      <c r="T8" s="69">
        <v>68</v>
      </c>
      <c r="U8" s="69">
        <v>68</v>
      </c>
      <c r="V8" s="69">
        <v>61</v>
      </c>
      <c r="W8" s="69">
        <v>64</v>
      </c>
      <c r="X8" s="65">
        <v>64</v>
      </c>
      <c r="Y8" s="53">
        <f t="shared" si="2"/>
        <v>508</v>
      </c>
      <c r="Z8" s="50">
        <f t="shared" si="3"/>
        <v>2</v>
      </c>
      <c r="AA8" s="54"/>
    </row>
    <row r="9" spans="3:27" ht="18.75" customHeight="1">
      <c r="C9" s="187"/>
      <c r="D9" s="51" t="s">
        <v>30</v>
      </c>
      <c r="E9" s="67">
        <v>76</v>
      </c>
      <c r="F9" s="69">
        <v>84</v>
      </c>
      <c r="G9" s="69">
        <v>85</v>
      </c>
      <c r="H9" s="69">
        <v>85</v>
      </c>
      <c r="I9" s="69">
        <v>80</v>
      </c>
      <c r="J9" s="65">
        <v>78</v>
      </c>
      <c r="K9" s="53">
        <f t="shared" si="0"/>
        <v>488</v>
      </c>
      <c r="L9" s="50">
        <f t="shared" si="1"/>
        <v>3</v>
      </c>
      <c r="M9" s="54"/>
      <c r="O9" s="187"/>
      <c r="P9" s="51" t="s">
        <v>50</v>
      </c>
      <c r="Q9" s="67">
        <v>58</v>
      </c>
      <c r="R9" s="69">
        <v>65</v>
      </c>
      <c r="S9" s="69">
        <v>65</v>
      </c>
      <c r="T9" s="69">
        <v>63</v>
      </c>
      <c r="U9" s="69">
        <v>66</v>
      </c>
      <c r="V9" s="69">
        <v>63</v>
      </c>
      <c r="W9" s="69">
        <v>62</v>
      </c>
      <c r="X9" s="65">
        <v>59</v>
      </c>
      <c r="Y9" s="53">
        <f t="shared" si="2"/>
        <v>501</v>
      </c>
      <c r="Z9" s="50">
        <f t="shared" si="3"/>
        <v>3</v>
      </c>
      <c r="AA9" s="54"/>
    </row>
    <row r="10" spans="3:27" ht="18.75" customHeight="1">
      <c r="C10" s="187"/>
      <c r="D10" s="51" t="s">
        <v>31</v>
      </c>
      <c r="E10" s="67">
        <v>74</v>
      </c>
      <c r="F10" s="69">
        <v>76</v>
      </c>
      <c r="G10" s="69">
        <v>87</v>
      </c>
      <c r="H10" s="69">
        <v>82</v>
      </c>
      <c r="I10" s="69">
        <v>79</v>
      </c>
      <c r="J10" s="65">
        <v>69</v>
      </c>
      <c r="K10" s="53">
        <f t="shared" si="0"/>
        <v>467</v>
      </c>
      <c r="L10" s="50">
        <f t="shared" si="1"/>
        <v>4</v>
      </c>
      <c r="M10" s="54"/>
      <c r="O10" s="187"/>
      <c r="P10" s="51" t="s">
        <v>33</v>
      </c>
      <c r="Q10" s="67">
        <v>57</v>
      </c>
      <c r="R10" s="69">
        <v>63</v>
      </c>
      <c r="S10" s="69">
        <v>66</v>
      </c>
      <c r="T10" s="69">
        <v>66</v>
      </c>
      <c r="U10" s="69">
        <v>65</v>
      </c>
      <c r="V10" s="69">
        <v>62</v>
      </c>
      <c r="W10" s="69">
        <v>59</v>
      </c>
      <c r="X10" s="65">
        <v>56</v>
      </c>
      <c r="Y10" s="53">
        <f t="shared" si="2"/>
        <v>494</v>
      </c>
      <c r="Z10" s="50">
        <f t="shared" si="3"/>
        <v>4</v>
      </c>
      <c r="AA10" s="54"/>
    </row>
    <row r="11" spans="3:27" ht="18.75" customHeight="1">
      <c r="C11" s="187"/>
      <c r="D11" s="51" t="s">
        <v>58</v>
      </c>
      <c r="E11" s="67">
        <v>76</v>
      </c>
      <c r="F11" s="69">
        <v>77</v>
      </c>
      <c r="G11" s="69">
        <v>78</v>
      </c>
      <c r="H11" s="69">
        <v>80</v>
      </c>
      <c r="I11" s="69">
        <v>79</v>
      </c>
      <c r="J11" s="65">
        <v>73</v>
      </c>
      <c r="K11" s="53">
        <f t="shared" si="0"/>
        <v>463</v>
      </c>
      <c r="L11" s="50">
        <f t="shared" si="1"/>
        <v>5</v>
      </c>
      <c r="M11" s="54"/>
      <c r="O11" s="187"/>
      <c r="P11" s="51" t="s">
        <v>48</v>
      </c>
      <c r="Q11" s="67">
        <v>59</v>
      </c>
      <c r="R11" s="69">
        <v>60</v>
      </c>
      <c r="S11" s="69">
        <v>62</v>
      </c>
      <c r="T11" s="69">
        <v>67</v>
      </c>
      <c r="U11" s="69">
        <v>61</v>
      </c>
      <c r="V11" s="69">
        <v>60</v>
      </c>
      <c r="W11" s="69">
        <v>63</v>
      </c>
      <c r="X11" s="65">
        <v>57</v>
      </c>
      <c r="Y11" s="53">
        <f t="shared" si="2"/>
        <v>489</v>
      </c>
      <c r="Z11" s="50">
        <f t="shared" si="3"/>
        <v>5</v>
      </c>
      <c r="AA11" s="54"/>
    </row>
    <row r="12" spans="3:27" ht="18.75" customHeight="1">
      <c r="C12" s="187"/>
      <c r="D12" s="51" t="s">
        <v>47</v>
      </c>
      <c r="E12" s="67">
        <v>71</v>
      </c>
      <c r="F12" s="69">
        <v>79</v>
      </c>
      <c r="G12" s="69">
        <v>77</v>
      </c>
      <c r="H12" s="69">
        <v>81</v>
      </c>
      <c r="I12" s="69">
        <v>75</v>
      </c>
      <c r="J12" s="65">
        <v>70</v>
      </c>
      <c r="K12" s="53">
        <f t="shared" si="0"/>
        <v>453</v>
      </c>
      <c r="L12" s="50">
        <f t="shared" si="1"/>
        <v>6</v>
      </c>
      <c r="M12" s="54"/>
      <c r="O12" s="187"/>
      <c r="P12" s="51" t="s">
        <v>35</v>
      </c>
      <c r="Q12" s="67">
        <v>56</v>
      </c>
      <c r="R12" s="69">
        <v>63</v>
      </c>
      <c r="S12" s="69">
        <v>61</v>
      </c>
      <c r="T12" s="69">
        <v>63</v>
      </c>
      <c r="U12" s="69">
        <v>64</v>
      </c>
      <c r="V12" s="69">
        <v>47</v>
      </c>
      <c r="W12" s="69">
        <v>58</v>
      </c>
      <c r="X12" s="65">
        <v>61</v>
      </c>
      <c r="Y12" s="53">
        <f t="shared" si="2"/>
        <v>473</v>
      </c>
      <c r="Z12" s="50">
        <f t="shared" si="3"/>
        <v>6</v>
      </c>
      <c r="AA12" s="54"/>
    </row>
    <row r="13" spans="3:27" ht="18.75" customHeight="1">
      <c r="C13" s="187"/>
      <c r="D13" s="51" t="s">
        <v>33</v>
      </c>
      <c r="E13" s="67">
        <v>73</v>
      </c>
      <c r="F13" s="69">
        <v>79</v>
      </c>
      <c r="G13" s="69">
        <v>75</v>
      </c>
      <c r="H13" s="69">
        <v>80</v>
      </c>
      <c r="I13" s="69">
        <v>76</v>
      </c>
      <c r="J13" s="65">
        <v>65</v>
      </c>
      <c r="K13" s="53">
        <f t="shared" si="0"/>
        <v>448</v>
      </c>
      <c r="L13" s="50">
        <f t="shared" si="1"/>
        <v>7</v>
      </c>
      <c r="M13" s="54"/>
      <c r="O13" s="187"/>
      <c r="P13" s="51" t="s">
        <v>30</v>
      </c>
      <c r="Q13" s="67">
        <v>54</v>
      </c>
      <c r="R13" s="69">
        <v>60</v>
      </c>
      <c r="S13" s="69">
        <v>55</v>
      </c>
      <c r="T13" s="69">
        <v>65</v>
      </c>
      <c r="U13" s="69">
        <v>57</v>
      </c>
      <c r="V13" s="69">
        <v>59</v>
      </c>
      <c r="W13" s="69">
        <v>58</v>
      </c>
      <c r="X13" s="65">
        <v>57</v>
      </c>
      <c r="Y13" s="53">
        <f t="shared" si="2"/>
        <v>465</v>
      </c>
      <c r="Z13" s="50">
        <f t="shared" si="3"/>
        <v>7</v>
      </c>
      <c r="AA13" s="54"/>
    </row>
    <row r="14" spans="3:27" ht="18.75" customHeight="1">
      <c r="C14" s="187"/>
      <c r="D14" s="51" t="s">
        <v>36</v>
      </c>
      <c r="E14" s="67">
        <v>57</v>
      </c>
      <c r="F14" s="69">
        <v>65</v>
      </c>
      <c r="G14" s="69">
        <v>72</v>
      </c>
      <c r="H14" s="69">
        <v>71</v>
      </c>
      <c r="I14" s="69">
        <v>62</v>
      </c>
      <c r="J14" s="65">
        <v>56</v>
      </c>
      <c r="K14" s="53">
        <f t="shared" si="0"/>
        <v>383</v>
      </c>
      <c r="L14" s="50">
        <f t="shared" si="1"/>
        <v>8</v>
      </c>
      <c r="M14" s="54"/>
      <c r="O14" s="187"/>
      <c r="P14" s="51" t="s">
        <v>31</v>
      </c>
      <c r="Q14" s="67">
        <v>48</v>
      </c>
      <c r="R14" s="69">
        <v>52</v>
      </c>
      <c r="S14" s="69">
        <v>50</v>
      </c>
      <c r="T14" s="69">
        <v>62</v>
      </c>
      <c r="U14" s="69">
        <v>60</v>
      </c>
      <c r="V14" s="69">
        <v>68</v>
      </c>
      <c r="W14" s="69">
        <v>59</v>
      </c>
      <c r="X14" s="65">
        <v>60</v>
      </c>
      <c r="Y14" s="53">
        <f t="shared" si="2"/>
        <v>459</v>
      </c>
      <c r="Z14" s="50">
        <f t="shared" si="3"/>
        <v>8</v>
      </c>
      <c r="AA14" s="54"/>
    </row>
    <row r="15" spans="3:27" ht="18.75" customHeight="1">
      <c r="C15" s="187"/>
      <c r="D15" s="51" t="s">
        <v>35</v>
      </c>
      <c r="E15" s="67">
        <v>1</v>
      </c>
      <c r="F15" s="69">
        <v>1</v>
      </c>
      <c r="G15" s="69">
        <v>1</v>
      </c>
      <c r="H15" s="69">
        <v>1</v>
      </c>
      <c r="I15" s="69">
        <v>1</v>
      </c>
      <c r="J15" s="65">
        <v>1</v>
      </c>
      <c r="K15" s="53">
        <f t="shared" si="0"/>
        <v>6</v>
      </c>
      <c r="L15" s="50">
        <f t="shared" si="1"/>
        <v>9</v>
      </c>
      <c r="M15" s="54"/>
      <c r="O15" s="187"/>
      <c r="P15" s="51" t="s">
        <v>37</v>
      </c>
      <c r="Q15" s="67">
        <v>51</v>
      </c>
      <c r="R15" s="69">
        <v>52</v>
      </c>
      <c r="S15" s="69">
        <v>60</v>
      </c>
      <c r="T15" s="69">
        <v>57</v>
      </c>
      <c r="U15" s="69">
        <v>58</v>
      </c>
      <c r="V15" s="69">
        <v>61</v>
      </c>
      <c r="W15" s="69">
        <v>52</v>
      </c>
      <c r="X15" s="65">
        <v>49</v>
      </c>
      <c r="Y15" s="53">
        <f t="shared" si="2"/>
        <v>440</v>
      </c>
      <c r="Z15" s="50">
        <f t="shared" si="3"/>
        <v>9</v>
      </c>
      <c r="AA15" s="54"/>
    </row>
    <row r="16" spans="3:27" ht="18.75" customHeight="1">
      <c r="C16" s="187"/>
      <c r="D16" s="51" t="s">
        <v>32</v>
      </c>
      <c r="E16" s="67">
        <v>69</v>
      </c>
      <c r="F16" s="69">
        <v>83</v>
      </c>
      <c r="G16" s="69">
        <v>86</v>
      </c>
      <c r="H16" s="69">
        <v>93</v>
      </c>
      <c r="I16" s="69">
        <v>80</v>
      </c>
      <c r="J16" s="65">
        <v>72</v>
      </c>
      <c r="K16" s="53" t="s">
        <v>75</v>
      </c>
      <c r="L16" s="50" t="s">
        <v>75</v>
      </c>
      <c r="M16" s="54"/>
      <c r="O16" s="187"/>
      <c r="P16" s="51" t="s">
        <v>36</v>
      </c>
      <c r="Q16" s="67">
        <v>42</v>
      </c>
      <c r="R16" s="69">
        <v>49</v>
      </c>
      <c r="S16" s="69">
        <v>52</v>
      </c>
      <c r="T16" s="69">
        <v>57</v>
      </c>
      <c r="U16" s="69">
        <v>55</v>
      </c>
      <c r="V16" s="69">
        <v>60</v>
      </c>
      <c r="W16" s="69">
        <v>58</v>
      </c>
      <c r="X16" s="65">
        <v>51</v>
      </c>
      <c r="Y16" s="53">
        <f t="shared" si="2"/>
        <v>424</v>
      </c>
      <c r="Z16" s="50">
        <f t="shared" si="3"/>
        <v>10</v>
      </c>
      <c r="AA16" s="54"/>
    </row>
    <row r="17" spans="3:27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 t="s">
        <v>49</v>
      </c>
      <c r="Q17" s="67">
        <v>63</v>
      </c>
      <c r="R17" s="69">
        <v>61</v>
      </c>
      <c r="S17" s="69">
        <v>66</v>
      </c>
      <c r="T17" s="69">
        <v>69</v>
      </c>
      <c r="U17" s="69">
        <v>66</v>
      </c>
      <c r="V17" s="69">
        <v>65</v>
      </c>
      <c r="W17" s="69">
        <v>63</v>
      </c>
      <c r="X17" s="65">
        <v>61</v>
      </c>
      <c r="Y17" s="53" t="s">
        <v>75</v>
      </c>
      <c r="Z17" s="50" t="s">
        <v>75</v>
      </c>
      <c r="AA17" s="54"/>
    </row>
    <row r="18" spans="3:27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9"/>
      <c r="W18" s="69"/>
      <c r="X18" s="65"/>
      <c r="Y18" s="53"/>
      <c r="Z18" s="50"/>
      <c r="AA18" s="54"/>
    </row>
    <row r="19" spans="3:27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9"/>
      <c r="W19" s="69"/>
      <c r="X19" s="65"/>
      <c r="Y19" s="53"/>
      <c r="Z19" s="50"/>
      <c r="AA19" s="54"/>
    </row>
    <row r="20" spans="3:27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9"/>
      <c r="W20" s="69"/>
      <c r="X20" s="65"/>
      <c r="Y20" s="53"/>
      <c r="Z20" s="50"/>
      <c r="AA20" s="54"/>
    </row>
    <row r="21" spans="3:27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9"/>
      <c r="W21" s="69"/>
      <c r="X21" s="65"/>
      <c r="Y21" s="53"/>
      <c r="Z21" s="50"/>
      <c r="AA21" s="54"/>
    </row>
    <row r="22" spans="3:27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9"/>
      <c r="W22" s="69"/>
      <c r="X22" s="65"/>
      <c r="Y22" s="53"/>
      <c r="Z22" s="50"/>
      <c r="AA22" s="54"/>
    </row>
    <row r="23" spans="3:27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9"/>
      <c r="W23" s="69"/>
      <c r="X23" s="65"/>
      <c r="Y23" s="53"/>
      <c r="Z23" s="50"/>
      <c r="AA23" s="54"/>
    </row>
    <row r="24" spans="3:27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9"/>
      <c r="W24" s="69"/>
      <c r="X24" s="65"/>
      <c r="Y24" s="53"/>
      <c r="Z24" s="50"/>
      <c r="AA24" s="54"/>
    </row>
    <row r="25" spans="3:27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9"/>
      <c r="W25" s="69"/>
      <c r="X25" s="65"/>
      <c r="Y25" s="53"/>
      <c r="Z25" s="50"/>
      <c r="AA25" s="54"/>
    </row>
    <row r="26" spans="3:27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70"/>
      <c r="W26" s="70"/>
      <c r="X26" s="66"/>
      <c r="Y26" s="53"/>
      <c r="Z26" s="50"/>
      <c r="AA26" s="54"/>
    </row>
    <row r="27" spans="3:30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8"/>
      <c r="AC27" s="86"/>
      <c r="AD27" s="86"/>
    </row>
    <row r="28" spans="3:30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88"/>
      <c r="AC28" s="86"/>
      <c r="AD28" s="86"/>
    </row>
    <row r="29" spans="3:30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2"/>
      <c r="AD29" s="86"/>
    </row>
    <row r="30" spans="3:30" ht="32.25" thickBot="1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16</v>
      </c>
      <c r="T30" s="72" t="s">
        <v>15</v>
      </c>
      <c r="U30" s="72" t="s">
        <v>13</v>
      </c>
      <c r="V30" s="72" t="s">
        <v>14</v>
      </c>
      <c r="W30" s="72" t="s">
        <v>73</v>
      </c>
      <c r="X30" s="73" t="s">
        <v>74</v>
      </c>
      <c r="Y30" s="61" t="s">
        <v>7</v>
      </c>
      <c r="Z30" s="62" t="s">
        <v>8</v>
      </c>
      <c r="AA30" s="54"/>
      <c r="AD30" s="86"/>
    </row>
    <row r="31" spans="3:27" ht="18.75" customHeight="1">
      <c r="C31" s="187" t="s">
        <v>17</v>
      </c>
      <c r="D31" s="52" t="s">
        <v>59</v>
      </c>
      <c r="E31" s="67">
        <v>74</v>
      </c>
      <c r="F31" s="69">
        <v>75</v>
      </c>
      <c r="G31" s="69">
        <v>75</v>
      </c>
      <c r="H31" s="69">
        <v>75</v>
      </c>
      <c r="I31" s="69">
        <v>75</v>
      </c>
      <c r="J31" s="65">
        <v>68</v>
      </c>
      <c r="K31" s="53">
        <f aca="true" t="shared" si="4" ref="K31:K37">SUM(E31:J31)</f>
        <v>442</v>
      </c>
      <c r="L31" s="50">
        <f aca="true" t="shared" si="5" ref="L31:L37">IF(K31=0,0,RANK(K31,K$31:K$50))</f>
        <v>1</v>
      </c>
      <c r="M31" s="54"/>
      <c r="O31" s="187" t="s">
        <v>17</v>
      </c>
      <c r="P31" s="52" t="s">
        <v>41</v>
      </c>
      <c r="Q31" s="67">
        <v>51</v>
      </c>
      <c r="R31" s="69">
        <v>58</v>
      </c>
      <c r="S31" s="69">
        <v>64</v>
      </c>
      <c r="T31" s="69">
        <v>62</v>
      </c>
      <c r="U31" s="69">
        <v>61</v>
      </c>
      <c r="V31" s="69">
        <v>61</v>
      </c>
      <c r="W31" s="69">
        <v>62</v>
      </c>
      <c r="X31" s="65">
        <v>60</v>
      </c>
      <c r="Y31" s="53">
        <f aca="true" t="shared" si="6" ref="Y31:Y39">SUM(Q31:X31)</f>
        <v>479</v>
      </c>
      <c r="Z31" s="50">
        <f aca="true" t="shared" si="7" ref="Z31:Z39">IF(Y31=0,0,RANK(Y31,Y$31:Y$50))</f>
        <v>1</v>
      </c>
      <c r="AA31" s="54"/>
    </row>
    <row r="32" spans="3:27" ht="18.75" customHeight="1">
      <c r="C32" s="187"/>
      <c r="D32" s="51" t="s">
        <v>41</v>
      </c>
      <c r="E32" s="67">
        <v>60</v>
      </c>
      <c r="F32" s="69">
        <v>64</v>
      </c>
      <c r="G32" s="69">
        <v>73</v>
      </c>
      <c r="H32" s="69">
        <v>67</v>
      </c>
      <c r="I32" s="69">
        <v>69</v>
      </c>
      <c r="J32" s="65">
        <v>62</v>
      </c>
      <c r="K32" s="53">
        <f t="shared" si="4"/>
        <v>395</v>
      </c>
      <c r="L32" s="50">
        <f t="shared" si="5"/>
        <v>2</v>
      </c>
      <c r="M32" s="54"/>
      <c r="O32" s="187"/>
      <c r="P32" s="51" t="s">
        <v>59</v>
      </c>
      <c r="Q32" s="67">
        <v>58</v>
      </c>
      <c r="R32" s="69">
        <v>58</v>
      </c>
      <c r="S32" s="69">
        <v>56</v>
      </c>
      <c r="T32" s="69">
        <v>62</v>
      </c>
      <c r="U32" s="69">
        <v>62</v>
      </c>
      <c r="V32" s="69">
        <v>60</v>
      </c>
      <c r="W32" s="69">
        <v>63</v>
      </c>
      <c r="X32" s="65">
        <v>49</v>
      </c>
      <c r="Y32" s="53">
        <f t="shared" si="6"/>
        <v>468</v>
      </c>
      <c r="Z32" s="50">
        <f t="shared" si="7"/>
        <v>2</v>
      </c>
      <c r="AA32" s="54"/>
    </row>
    <row r="33" spans="3:27" ht="18.75" customHeight="1">
      <c r="C33" s="187"/>
      <c r="D33" s="51" t="s">
        <v>28</v>
      </c>
      <c r="E33" s="67">
        <v>59</v>
      </c>
      <c r="F33" s="69">
        <v>61</v>
      </c>
      <c r="G33" s="69">
        <v>72</v>
      </c>
      <c r="H33" s="69">
        <v>70</v>
      </c>
      <c r="I33" s="69">
        <v>68</v>
      </c>
      <c r="J33" s="65">
        <v>64</v>
      </c>
      <c r="K33" s="53">
        <f t="shared" si="4"/>
        <v>394</v>
      </c>
      <c r="L33" s="50">
        <f t="shared" si="5"/>
        <v>3</v>
      </c>
      <c r="M33" s="54"/>
      <c r="O33" s="187"/>
      <c r="P33" s="51" t="s">
        <v>44</v>
      </c>
      <c r="Q33" s="67">
        <v>50</v>
      </c>
      <c r="R33" s="69">
        <v>60</v>
      </c>
      <c r="S33" s="69">
        <v>56</v>
      </c>
      <c r="T33" s="69">
        <v>61</v>
      </c>
      <c r="U33" s="69">
        <v>60</v>
      </c>
      <c r="V33" s="69">
        <v>60</v>
      </c>
      <c r="W33" s="69">
        <v>56</v>
      </c>
      <c r="X33" s="65">
        <v>55</v>
      </c>
      <c r="Y33" s="53">
        <f t="shared" si="6"/>
        <v>458</v>
      </c>
      <c r="Z33" s="50">
        <f t="shared" si="7"/>
        <v>3</v>
      </c>
      <c r="AA33" s="54"/>
    </row>
    <row r="34" spans="3:27" ht="18.75" customHeight="1">
      <c r="C34" s="187"/>
      <c r="D34" s="51" t="s">
        <v>29</v>
      </c>
      <c r="E34" s="67">
        <v>59</v>
      </c>
      <c r="F34" s="69">
        <v>67</v>
      </c>
      <c r="G34" s="69">
        <v>71</v>
      </c>
      <c r="H34" s="69">
        <v>67</v>
      </c>
      <c r="I34" s="69">
        <v>63</v>
      </c>
      <c r="J34" s="65">
        <v>61</v>
      </c>
      <c r="K34" s="53">
        <f t="shared" si="4"/>
        <v>388</v>
      </c>
      <c r="L34" s="50">
        <f t="shared" si="5"/>
        <v>4</v>
      </c>
      <c r="M34" s="54"/>
      <c r="O34" s="187"/>
      <c r="P34" s="51" t="s">
        <v>77</v>
      </c>
      <c r="Q34" s="67">
        <v>48</v>
      </c>
      <c r="R34" s="69">
        <v>54</v>
      </c>
      <c r="S34" s="69">
        <v>55</v>
      </c>
      <c r="T34" s="69">
        <v>62</v>
      </c>
      <c r="U34" s="69">
        <v>59</v>
      </c>
      <c r="V34" s="69">
        <v>62</v>
      </c>
      <c r="W34" s="69">
        <v>55</v>
      </c>
      <c r="X34" s="65">
        <v>45</v>
      </c>
      <c r="Y34" s="53">
        <f t="shared" si="6"/>
        <v>440</v>
      </c>
      <c r="Z34" s="50">
        <f t="shared" si="7"/>
        <v>4</v>
      </c>
      <c r="AA34" s="54"/>
    </row>
    <row r="35" spans="3:27" ht="18.75" customHeight="1">
      <c r="C35" s="187"/>
      <c r="D35" s="51" t="s">
        <v>76</v>
      </c>
      <c r="E35" s="67">
        <v>62</v>
      </c>
      <c r="F35" s="69">
        <v>68</v>
      </c>
      <c r="G35" s="69">
        <v>68</v>
      </c>
      <c r="H35" s="69">
        <v>72</v>
      </c>
      <c r="I35" s="69">
        <v>58</v>
      </c>
      <c r="J35" s="65">
        <v>48</v>
      </c>
      <c r="K35" s="53">
        <f t="shared" si="4"/>
        <v>376</v>
      </c>
      <c r="L35" s="50">
        <f t="shared" si="5"/>
        <v>5</v>
      </c>
      <c r="M35" s="54"/>
      <c r="O35" s="187"/>
      <c r="P35" s="51" t="s">
        <v>78</v>
      </c>
      <c r="Q35" s="67">
        <v>51</v>
      </c>
      <c r="R35" s="69">
        <v>51</v>
      </c>
      <c r="S35" s="69">
        <v>53</v>
      </c>
      <c r="T35" s="69">
        <v>57</v>
      </c>
      <c r="U35" s="69">
        <v>59</v>
      </c>
      <c r="V35" s="69">
        <v>58</v>
      </c>
      <c r="W35" s="69">
        <v>43</v>
      </c>
      <c r="X35" s="65">
        <v>48</v>
      </c>
      <c r="Y35" s="53">
        <f t="shared" si="6"/>
        <v>420</v>
      </c>
      <c r="Z35" s="50">
        <f t="shared" si="7"/>
        <v>5</v>
      </c>
      <c r="AA35" s="54"/>
    </row>
    <row r="36" spans="3:27" ht="18.75" customHeight="1">
      <c r="C36" s="187"/>
      <c r="D36" s="51" t="s">
        <v>77</v>
      </c>
      <c r="E36" s="67">
        <v>59</v>
      </c>
      <c r="F36" s="69">
        <v>65</v>
      </c>
      <c r="G36" s="69">
        <v>68</v>
      </c>
      <c r="H36" s="69">
        <v>60</v>
      </c>
      <c r="I36" s="69">
        <v>55</v>
      </c>
      <c r="J36" s="65">
        <v>46</v>
      </c>
      <c r="K36" s="53">
        <f t="shared" si="4"/>
        <v>353</v>
      </c>
      <c r="L36" s="50">
        <f t="shared" si="5"/>
        <v>6</v>
      </c>
      <c r="M36" s="54"/>
      <c r="O36" s="187"/>
      <c r="P36" s="51" t="s">
        <v>43</v>
      </c>
      <c r="Q36" s="67">
        <v>42</v>
      </c>
      <c r="R36" s="69">
        <v>30</v>
      </c>
      <c r="S36" s="69">
        <v>59</v>
      </c>
      <c r="T36" s="69">
        <v>59</v>
      </c>
      <c r="U36" s="69">
        <v>56</v>
      </c>
      <c r="V36" s="69">
        <v>60</v>
      </c>
      <c r="W36" s="69">
        <v>54</v>
      </c>
      <c r="X36" s="65">
        <v>48</v>
      </c>
      <c r="Y36" s="53">
        <f t="shared" si="6"/>
        <v>408</v>
      </c>
      <c r="Z36" s="50">
        <f t="shared" si="7"/>
        <v>6</v>
      </c>
      <c r="AA36" s="54"/>
    </row>
    <row r="37" spans="3:27" ht="18.75" customHeight="1">
      <c r="C37" s="187"/>
      <c r="D37" s="51" t="s">
        <v>43</v>
      </c>
      <c r="E37" s="67">
        <v>52</v>
      </c>
      <c r="F37" s="69">
        <v>65</v>
      </c>
      <c r="G37" s="69">
        <v>66</v>
      </c>
      <c r="H37" s="69">
        <v>67</v>
      </c>
      <c r="I37" s="69">
        <v>43</v>
      </c>
      <c r="J37" s="65">
        <v>50</v>
      </c>
      <c r="K37" s="53">
        <f t="shared" si="4"/>
        <v>343</v>
      </c>
      <c r="L37" s="50">
        <f t="shared" si="5"/>
        <v>7</v>
      </c>
      <c r="M37" s="54"/>
      <c r="O37" s="187"/>
      <c r="P37" s="51" t="s">
        <v>28</v>
      </c>
      <c r="Q37" s="67">
        <v>45</v>
      </c>
      <c r="R37" s="69">
        <v>50</v>
      </c>
      <c r="S37" s="69">
        <v>49</v>
      </c>
      <c r="T37" s="69">
        <v>51</v>
      </c>
      <c r="U37" s="69">
        <v>51</v>
      </c>
      <c r="V37" s="69">
        <v>52</v>
      </c>
      <c r="W37" s="69">
        <v>47</v>
      </c>
      <c r="X37" s="65">
        <v>42</v>
      </c>
      <c r="Y37" s="53">
        <f t="shared" si="6"/>
        <v>387</v>
      </c>
      <c r="Z37" s="50">
        <f t="shared" si="7"/>
        <v>7</v>
      </c>
      <c r="AA37" s="54"/>
    </row>
    <row r="38" spans="3:27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 t="s">
        <v>29</v>
      </c>
      <c r="Q38" s="67">
        <v>40</v>
      </c>
      <c r="R38" s="69">
        <v>38</v>
      </c>
      <c r="S38" s="69">
        <v>45</v>
      </c>
      <c r="T38" s="69">
        <v>47</v>
      </c>
      <c r="U38" s="69">
        <v>48</v>
      </c>
      <c r="V38" s="69">
        <v>46</v>
      </c>
      <c r="W38" s="69">
        <v>50</v>
      </c>
      <c r="X38" s="65">
        <v>42</v>
      </c>
      <c r="Y38" s="53">
        <f t="shared" si="6"/>
        <v>356</v>
      </c>
      <c r="Z38" s="50">
        <f t="shared" si="7"/>
        <v>8</v>
      </c>
      <c r="AA38" s="54"/>
    </row>
    <row r="39" spans="3:27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 t="s">
        <v>45</v>
      </c>
      <c r="Q39" s="67">
        <v>0</v>
      </c>
      <c r="R39" s="69">
        <v>0</v>
      </c>
      <c r="S39" s="69">
        <v>55</v>
      </c>
      <c r="T39" s="69">
        <v>57</v>
      </c>
      <c r="U39" s="69">
        <v>58</v>
      </c>
      <c r="V39" s="69">
        <v>57</v>
      </c>
      <c r="W39" s="69">
        <v>55</v>
      </c>
      <c r="X39" s="65">
        <v>10</v>
      </c>
      <c r="Y39" s="53">
        <f t="shared" si="6"/>
        <v>292</v>
      </c>
      <c r="Z39" s="50">
        <f t="shared" si="7"/>
        <v>9</v>
      </c>
      <c r="AA39" s="54"/>
    </row>
    <row r="40" spans="3:27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9"/>
      <c r="W40" s="69"/>
      <c r="X40" s="65"/>
      <c r="Y40" s="53"/>
      <c r="Z40" s="50"/>
      <c r="AA40" s="54"/>
    </row>
    <row r="41" spans="3:27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9"/>
      <c r="W41" s="69"/>
      <c r="X41" s="65"/>
      <c r="Y41" s="53"/>
      <c r="Z41" s="50"/>
      <c r="AA41" s="54"/>
    </row>
    <row r="42" spans="3:27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9"/>
      <c r="W42" s="69"/>
      <c r="X42" s="65"/>
      <c r="Y42" s="53"/>
      <c r="Z42" s="50"/>
      <c r="AA42" s="54"/>
    </row>
    <row r="43" spans="3:27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9"/>
      <c r="W43" s="69"/>
      <c r="X43" s="65"/>
      <c r="Y43" s="53"/>
      <c r="Z43" s="50"/>
      <c r="AA43" s="54"/>
    </row>
    <row r="44" spans="3:27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9"/>
      <c r="W44" s="69"/>
      <c r="X44" s="65"/>
      <c r="Y44" s="53"/>
      <c r="Z44" s="50"/>
      <c r="AA44" s="54"/>
    </row>
    <row r="45" spans="3:27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9"/>
      <c r="W45" s="69"/>
      <c r="X45" s="65"/>
      <c r="Y45" s="53"/>
      <c r="Z45" s="50"/>
      <c r="AA45" s="54"/>
    </row>
    <row r="46" spans="3:27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9"/>
      <c r="W46" s="69"/>
      <c r="X46" s="65"/>
      <c r="Y46" s="53"/>
      <c r="Z46" s="50"/>
      <c r="AA46" s="54"/>
    </row>
    <row r="47" spans="3:27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9"/>
      <c r="W47" s="69"/>
      <c r="X47" s="65"/>
      <c r="Y47" s="53"/>
      <c r="Z47" s="50"/>
      <c r="AA47" s="54"/>
    </row>
    <row r="48" spans="3:27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9"/>
      <c r="W48" s="69"/>
      <c r="X48" s="65"/>
      <c r="Y48" s="53"/>
      <c r="Z48" s="50"/>
      <c r="AA48" s="54"/>
    </row>
    <row r="49" spans="3:27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9"/>
      <c r="W49" s="69"/>
      <c r="X49" s="65"/>
      <c r="Y49" s="53"/>
      <c r="Z49" s="50"/>
      <c r="AA49" s="54"/>
    </row>
    <row r="50" spans="3:27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70"/>
      <c r="W50" s="70"/>
      <c r="X50" s="66"/>
      <c r="Y50" s="99"/>
      <c r="Z50" s="100"/>
      <c r="AA50" s="54"/>
    </row>
    <row r="51" spans="3:27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5"/>
    </row>
  </sheetData>
  <sheetProtection/>
  <mergeCells count="29">
    <mergeCell ref="C29:M29"/>
    <mergeCell ref="O29:AA29"/>
    <mergeCell ref="O31:O50"/>
    <mergeCell ref="C2:AA2"/>
    <mergeCell ref="C4:M4"/>
    <mergeCell ref="O4:AA4"/>
    <mergeCell ref="P5:P6"/>
    <mergeCell ref="Q5:Q6"/>
    <mergeCell ref="Y5:Y6"/>
    <mergeCell ref="Z5:Z6"/>
    <mergeCell ref="S5:S6"/>
    <mergeCell ref="D5:D6"/>
    <mergeCell ref="E5:E6"/>
    <mergeCell ref="H5:H6"/>
    <mergeCell ref="F5:F6"/>
    <mergeCell ref="G5:G6"/>
    <mergeCell ref="J5:J6"/>
    <mergeCell ref="K5:K6"/>
    <mergeCell ref="R5:R6"/>
    <mergeCell ref="X5:X6"/>
    <mergeCell ref="T5:T6"/>
    <mergeCell ref="U5:U6"/>
    <mergeCell ref="L5:L6"/>
    <mergeCell ref="C31:C50"/>
    <mergeCell ref="O7:O26"/>
    <mergeCell ref="C7:C26"/>
    <mergeCell ref="I5:I6"/>
    <mergeCell ref="V5:V6"/>
    <mergeCell ref="W5:W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4" sqref="AB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79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9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11</v>
      </c>
      <c r="F5" s="175" t="s">
        <v>12</v>
      </c>
      <c r="G5" s="175" t="s">
        <v>15</v>
      </c>
      <c r="H5" s="175" t="s">
        <v>16</v>
      </c>
      <c r="I5" s="175" t="s">
        <v>13</v>
      </c>
      <c r="J5" s="177" t="s">
        <v>14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11</v>
      </c>
      <c r="R5" s="175" t="s">
        <v>12</v>
      </c>
      <c r="S5" s="175" t="s">
        <v>15</v>
      </c>
      <c r="T5" s="175" t="s">
        <v>16</v>
      </c>
      <c r="U5" s="175" t="s">
        <v>13</v>
      </c>
      <c r="V5" s="177" t="s">
        <v>14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47</v>
      </c>
      <c r="E7" s="67">
        <v>82</v>
      </c>
      <c r="F7" s="69">
        <v>86</v>
      </c>
      <c r="G7" s="69"/>
      <c r="H7" s="69"/>
      <c r="I7" s="69">
        <v>90</v>
      </c>
      <c r="J7" s="65">
        <v>87</v>
      </c>
      <c r="K7" s="53">
        <f aca="true" t="shared" si="0" ref="K7:K14">SUM(E7:J7)</f>
        <v>345</v>
      </c>
      <c r="L7" s="50">
        <f aca="true" t="shared" si="1" ref="L7:L14">IF(K7=0,0,RANK(K7,K$7:K$26))</f>
        <v>1</v>
      </c>
      <c r="M7" s="54"/>
      <c r="O7" s="187" t="s">
        <v>6</v>
      </c>
      <c r="P7" s="52" t="s">
        <v>47</v>
      </c>
      <c r="Q7" s="67">
        <v>51</v>
      </c>
      <c r="R7" s="69">
        <v>53</v>
      </c>
      <c r="S7" s="69"/>
      <c r="T7" s="69"/>
      <c r="U7" s="69">
        <v>56</v>
      </c>
      <c r="V7" s="65">
        <v>56</v>
      </c>
      <c r="W7" s="53">
        <f>SUM(Q7:V7)</f>
        <v>216</v>
      </c>
      <c r="X7" s="50">
        <f aca="true" t="shared" si="2" ref="X7:X16">IF(W7=0,0,RANK(W7,W$7:W$26))</f>
        <v>1</v>
      </c>
      <c r="Y7" s="54"/>
    </row>
    <row r="8" spans="3:25" ht="18.75" customHeight="1">
      <c r="C8" s="187"/>
      <c r="D8" s="51" t="s">
        <v>48</v>
      </c>
      <c r="E8" s="67">
        <v>82</v>
      </c>
      <c r="F8" s="69">
        <v>86</v>
      </c>
      <c r="G8" s="69"/>
      <c r="H8" s="69"/>
      <c r="I8" s="69">
        <v>86</v>
      </c>
      <c r="J8" s="65">
        <v>83</v>
      </c>
      <c r="K8" s="53">
        <f t="shared" si="0"/>
        <v>337</v>
      </c>
      <c r="L8" s="50">
        <f t="shared" si="1"/>
        <v>2</v>
      </c>
      <c r="M8" s="54"/>
      <c r="O8" s="187"/>
      <c r="P8" s="51" t="s">
        <v>48</v>
      </c>
      <c r="Q8" s="67">
        <v>51</v>
      </c>
      <c r="R8" s="69">
        <v>56</v>
      </c>
      <c r="S8" s="69"/>
      <c r="T8" s="69"/>
      <c r="U8" s="69">
        <v>54</v>
      </c>
      <c r="V8" s="65">
        <v>54</v>
      </c>
      <c r="W8" s="53">
        <f>SUM(Q8:V8)</f>
        <v>215</v>
      </c>
      <c r="X8" s="50">
        <f t="shared" si="2"/>
        <v>2</v>
      </c>
      <c r="Y8" s="54"/>
    </row>
    <row r="9" spans="3:25" ht="18.75" customHeight="1">
      <c r="C9" s="187"/>
      <c r="D9" s="51" t="s">
        <v>32</v>
      </c>
      <c r="E9" s="67">
        <v>81</v>
      </c>
      <c r="F9" s="69">
        <v>85</v>
      </c>
      <c r="G9" s="69"/>
      <c r="H9" s="69"/>
      <c r="I9" s="69">
        <v>88</v>
      </c>
      <c r="J9" s="65">
        <v>82</v>
      </c>
      <c r="K9" s="53">
        <f t="shared" si="0"/>
        <v>336</v>
      </c>
      <c r="L9" s="50">
        <f t="shared" si="1"/>
        <v>3</v>
      </c>
      <c r="M9" s="54"/>
      <c r="O9" s="187"/>
      <c r="P9" s="51" t="s">
        <v>30</v>
      </c>
      <c r="Q9" s="67">
        <v>52</v>
      </c>
      <c r="R9" s="69">
        <v>53</v>
      </c>
      <c r="S9" s="69"/>
      <c r="T9" s="69"/>
      <c r="U9" s="69">
        <v>53</v>
      </c>
      <c r="V9" s="65">
        <v>54</v>
      </c>
      <c r="W9" s="53">
        <f>SUM(Q9:V9)</f>
        <v>212</v>
      </c>
      <c r="X9" s="50">
        <f t="shared" si="2"/>
        <v>3</v>
      </c>
      <c r="Y9" s="54"/>
    </row>
    <row r="10" spans="3:25" ht="18.75" customHeight="1">
      <c r="C10" s="187"/>
      <c r="D10" s="51" t="s">
        <v>30</v>
      </c>
      <c r="E10" s="67">
        <v>78</v>
      </c>
      <c r="F10" s="69">
        <v>83</v>
      </c>
      <c r="G10" s="69"/>
      <c r="H10" s="69"/>
      <c r="I10" s="69">
        <v>84</v>
      </c>
      <c r="J10" s="65">
        <v>82</v>
      </c>
      <c r="K10" s="53">
        <f t="shared" si="0"/>
        <v>327</v>
      </c>
      <c r="L10" s="50">
        <f t="shared" si="1"/>
        <v>4</v>
      </c>
      <c r="M10" s="54"/>
      <c r="O10" s="187"/>
      <c r="P10" s="51" t="s">
        <v>33</v>
      </c>
      <c r="Q10" s="67">
        <v>49</v>
      </c>
      <c r="R10" s="69">
        <v>54</v>
      </c>
      <c r="S10" s="69"/>
      <c r="T10" s="69"/>
      <c r="U10" s="69">
        <v>55</v>
      </c>
      <c r="V10" s="65">
        <v>52</v>
      </c>
      <c r="W10" s="53">
        <f>SUM(Q10:V10)</f>
        <v>210</v>
      </c>
      <c r="X10" s="50">
        <f t="shared" si="2"/>
        <v>4</v>
      </c>
      <c r="Y10" s="54"/>
    </row>
    <row r="11" spans="3:25" ht="18.75" customHeight="1">
      <c r="C11" s="187"/>
      <c r="D11" s="51" t="s">
        <v>33</v>
      </c>
      <c r="E11" s="67">
        <v>77</v>
      </c>
      <c r="F11" s="69">
        <v>84</v>
      </c>
      <c r="G11" s="69"/>
      <c r="H11" s="69"/>
      <c r="I11" s="69">
        <v>81</v>
      </c>
      <c r="J11" s="65">
        <v>79</v>
      </c>
      <c r="K11" s="53">
        <f t="shared" si="0"/>
        <v>321</v>
      </c>
      <c r="L11" s="50">
        <f t="shared" si="1"/>
        <v>5</v>
      </c>
      <c r="M11" s="54"/>
      <c r="O11" s="187"/>
      <c r="P11" s="51" t="s">
        <v>50</v>
      </c>
      <c r="Q11" s="67">
        <v>48</v>
      </c>
      <c r="R11" s="69">
        <v>51</v>
      </c>
      <c r="S11" s="69"/>
      <c r="T11" s="69"/>
      <c r="U11" s="69">
        <v>52</v>
      </c>
      <c r="V11" s="65">
        <v>50</v>
      </c>
      <c r="W11" s="53">
        <v>201.19</v>
      </c>
      <c r="X11" s="50">
        <f t="shared" si="2"/>
        <v>5</v>
      </c>
      <c r="Y11" s="54"/>
    </row>
    <row r="12" spans="3:25" ht="18.75" customHeight="1">
      <c r="C12" s="187"/>
      <c r="D12" s="51" t="s">
        <v>37</v>
      </c>
      <c r="E12" s="67">
        <v>76</v>
      </c>
      <c r="F12" s="69">
        <v>78</v>
      </c>
      <c r="G12" s="69"/>
      <c r="H12" s="69"/>
      <c r="I12" s="69">
        <v>74</v>
      </c>
      <c r="J12" s="65">
        <v>75</v>
      </c>
      <c r="K12" s="53">
        <f t="shared" si="0"/>
        <v>303</v>
      </c>
      <c r="L12" s="50">
        <f t="shared" si="1"/>
        <v>6</v>
      </c>
      <c r="M12" s="54"/>
      <c r="O12" s="187"/>
      <c r="P12" s="51" t="s">
        <v>32</v>
      </c>
      <c r="Q12" s="67">
        <v>47</v>
      </c>
      <c r="R12" s="69">
        <v>53</v>
      </c>
      <c r="S12" s="69"/>
      <c r="T12" s="69"/>
      <c r="U12" s="69">
        <v>52</v>
      </c>
      <c r="V12" s="65">
        <v>49</v>
      </c>
      <c r="W12" s="53">
        <v>201.09</v>
      </c>
      <c r="X12" s="50">
        <f t="shared" si="2"/>
        <v>6</v>
      </c>
      <c r="Y12" s="54"/>
    </row>
    <row r="13" spans="3:25" ht="18.75" customHeight="1">
      <c r="C13" s="187"/>
      <c r="D13" s="51" t="s">
        <v>31</v>
      </c>
      <c r="E13" s="67">
        <v>74</v>
      </c>
      <c r="F13" s="69">
        <v>79</v>
      </c>
      <c r="G13" s="69"/>
      <c r="H13" s="69"/>
      <c r="I13" s="69">
        <v>77</v>
      </c>
      <c r="J13" s="65">
        <v>72</v>
      </c>
      <c r="K13" s="53">
        <f t="shared" si="0"/>
        <v>302</v>
      </c>
      <c r="L13" s="50">
        <f t="shared" si="1"/>
        <v>7</v>
      </c>
      <c r="M13" s="54"/>
      <c r="O13" s="187"/>
      <c r="P13" s="51" t="s">
        <v>49</v>
      </c>
      <c r="Q13" s="67">
        <v>48</v>
      </c>
      <c r="R13" s="69">
        <v>50</v>
      </c>
      <c r="S13" s="69"/>
      <c r="T13" s="69"/>
      <c r="U13" s="69">
        <v>48</v>
      </c>
      <c r="V13" s="65">
        <v>48</v>
      </c>
      <c r="W13" s="53">
        <f>SUM(Q13:V13)</f>
        <v>194</v>
      </c>
      <c r="X13" s="50">
        <f t="shared" si="2"/>
        <v>7</v>
      </c>
      <c r="Y13" s="54"/>
    </row>
    <row r="14" spans="3:25" ht="18.75" customHeight="1">
      <c r="C14" s="187"/>
      <c r="D14" s="51" t="s">
        <v>35</v>
      </c>
      <c r="E14" s="67">
        <v>65</v>
      </c>
      <c r="F14" s="69">
        <v>74</v>
      </c>
      <c r="G14" s="69"/>
      <c r="H14" s="69"/>
      <c r="I14" s="69">
        <v>68</v>
      </c>
      <c r="J14" s="65">
        <v>65</v>
      </c>
      <c r="K14" s="53">
        <f t="shared" si="0"/>
        <v>272</v>
      </c>
      <c r="L14" s="50">
        <f t="shared" si="1"/>
        <v>8</v>
      </c>
      <c r="M14" s="54"/>
      <c r="O14" s="187"/>
      <c r="P14" s="51" t="s">
        <v>31</v>
      </c>
      <c r="Q14" s="67">
        <v>50</v>
      </c>
      <c r="R14" s="69">
        <v>47</v>
      </c>
      <c r="S14" s="69"/>
      <c r="T14" s="69"/>
      <c r="U14" s="69">
        <v>49</v>
      </c>
      <c r="V14" s="65">
        <v>47</v>
      </c>
      <c r="W14" s="53">
        <f>SUM(Q14:V14)</f>
        <v>193</v>
      </c>
      <c r="X14" s="50">
        <f t="shared" si="2"/>
        <v>8</v>
      </c>
      <c r="Y14" s="54"/>
    </row>
    <row r="15" spans="3:25" ht="18.75" customHeight="1">
      <c r="C15" s="18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7"/>
      <c r="P15" s="51" t="s">
        <v>35</v>
      </c>
      <c r="Q15" s="67">
        <v>39</v>
      </c>
      <c r="R15" s="69">
        <v>44</v>
      </c>
      <c r="S15" s="69"/>
      <c r="T15" s="69"/>
      <c r="U15" s="69">
        <v>45</v>
      </c>
      <c r="V15" s="65">
        <v>42</v>
      </c>
      <c r="W15" s="53">
        <f>SUM(Q15:V15)</f>
        <v>170</v>
      </c>
      <c r="X15" s="50">
        <f t="shared" si="2"/>
        <v>9</v>
      </c>
      <c r="Y15" s="54"/>
    </row>
    <row r="16" spans="3:25" ht="18.75" customHeight="1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 t="s">
        <v>37</v>
      </c>
      <c r="Q16" s="67">
        <v>41</v>
      </c>
      <c r="R16" s="69">
        <v>41</v>
      </c>
      <c r="S16" s="69"/>
      <c r="T16" s="69"/>
      <c r="U16" s="69">
        <v>40</v>
      </c>
      <c r="V16" s="65">
        <v>31</v>
      </c>
      <c r="W16" s="53">
        <f>SUM(Q16:V16)</f>
        <v>153</v>
      </c>
      <c r="X16" s="50">
        <f t="shared" si="2"/>
        <v>10</v>
      </c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11</v>
      </c>
      <c r="F30" s="72" t="s">
        <v>12</v>
      </c>
      <c r="G30" s="72" t="s">
        <v>15</v>
      </c>
      <c r="H30" s="72" t="s">
        <v>16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41</v>
      </c>
      <c r="E31" s="67">
        <v>72</v>
      </c>
      <c r="F31" s="69">
        <v>79</v>
      </c>
      <c r="G31" s="69"/>
      <c r="H31" s="69"/>
      <c r="I31" s="69">
        <v>76</v>
      </c>
      <c r="J31" s="65">
        <v>75</v>
      </c>
      <c r="K31" s="53">
        <f aca="true" t="shared" si="3" ref="K31:K39">SUM(E31:J31)</f>
        <v>302</v>
      </c>
      <c r="L31" s="50">
        <f aca="true" t="shared" si="4" ref="L31:L39">IF(K31=0,0,RANK(K31,K$31:K$50))</f>
        <v>1</v>
      </c>
      <c r="M31" s="54"/>
      <c r="O31" s="187" t="s">
        <v>17</v>
      </c>
      <c r="P31" s="52" t="s">
        <v>59</v>
      </c>
      <c r="Q31" s="67">
        <v>47</v>
      </c>
      <c r="R31" s="69">
        <v>49</v>
      </c>
      <c r="S31" s="69"/>
      <c r="T31" s="69"/>
      <c r="U31" s="69">
        <v>52</v>
      </c>
      <c r="V31" s="65">
        <v>50</v>
      </c>
      <c r="W31" s="53">
        <f aca="true" t="shared" si="5" ref="W31:W38">SUM(Q31:V31)</f>
        <v>198</v>
      </c>
      <c r="X31" s="50">
        <f aca="true" t="shared" si="6" ref="X31:X44">IF(W31=0,0,RANK(W31,W$31:W$50))</f>
        <v>1</v>
      </c>
      <c r="Y31" s="54"/>
    </row>
    <row r="32" spans="3:25" ht="18.75" customHeight="1">
      <c r="C32" s="187"/>
      <c r="D32" s="51" t="s">
        <v>59</v>
      </c>
      <c r="E32" s="67">
        <v>74</v>
      </c>
      <c r="F32" s="69">
        <v>71</v>
      </c>
      <c r="G32" s="69"/>
      <c r="H32" s="69"/>
      <c r="I32" s="69">
        <v>77</v>
      </c>
      <c r="J32" s="65">
        <v>77</v>
      </c>
      <c r="K32" s="53">
        <f t="shared" si="3"/>
        <v>299</v>
      </c>
      <c r="L32" s="50">
        <f t="shared" si="4"/>
        <v>2</v>
      </c>
      <c r="M32" s="54"/>
      <c r="O32" s="187"/>
      <c r="P32" s="51" t="s">
        <v>41</v>
      </c>
      <c r="Q32" s="67">
        <v>47</v>
      </c>
      <c r="R32" s="69">
        <v>51</v>
      </c>
      <c r="S32" s="69"/>
      <c r="T32" s="69"/>
      <c r="U32" s="69">
        <v>50</v>
      </c>
      <c r="V32" s="65">
        <v>49</v>
      </c>
      <c r="W32" s="53">
        <f t="shared" si="5"/>
        <v>197</v>
      </c>
      <c r="X32" s="50">
        <f t="shared" si="6"/>
        <v>2</v>
      </c>
      <c r="Y32" s="54"/>
    </row>
    <row r="33" spans="3:25" ht="18.75" customHeight="1">
      <c r="C33" s="187"/>
      <c r="D33" s="51" t="s">
        <v>44</v>
      </c>
      <c r="E33" s="67">
        <v>66</v>
      </c>
      <c r="F33" s="69">
        <v>78</v>
      </c>
      <c r="G33" s="69"/>
      <c r="H33" s="69"/>
      <c r="I33" s="69">
        <v>77</v>
      </c>
      <c r="J33" s="65">
        <v>71</v>
      </c>
      <c r="K33" s="53">
        <f t="shared" si="3"/>
        <v>292</v>
      </c>
      <c r="L33" s="50">
        <f t="shared" si="4"/>
        <v>3</v>
      </c>
      <c r="M33" s="54"/>
      <c r="O33" s="187"/>
      <c r="P33" s="51" t="s">
        <v>26</v>
      </c>
      <c r="Q33" s="67">
        <v>46</v>
      </c>
      <c r="R33" s="69">
        <v>47</v>
      </c>
      <c r="S33" s="69"/>
      <c r="T33" s="69"/>
      <c r="U33" s="69">
        <v>50</v>
      </c>
      <c r="V33" s="65">
        <v>49</v>
      </c>
      <c r="W33" s="53">
        <f t="shared" si="5"/>
        <v>192</v>
      </c>
      <c r="X33" s="50">
        <f t="shared" si="6"/>
        <v>3</v>
      </c>
      <c r="Y33" s="54"/>
    </row>
    <row r="34" spans="3:25" ht="18.75" customHeight="1">
      <c r="C34" s="187"/>
      <c r="D34" s="51" t="s">
        <v>26</v>
      </c>
      <c r="E34" s="67">
        <v>68</v>
      </c>
      <c r="F34" s="69">
        <v>79</v>
      </c>
      <c r="G34" s="69"/>
      <c r="H34" s="69"/>
      <c r="I34" s="69">
        <v>65</v>
      </c>
      <c r="J34" s="65">
        <v>70</v>
      </c>
      <c r="K34" s="53">
        <f t="shared" si="3"/>
        <v>282</v>
      </c>
      <c r="L34" s="50">
        <f t="shared" si="4"/>
        <v>4</v>
      </c>
      <c r="M34" s="54"/>
      <c r="O34" s="187"/>
      <c r="P34" s="51" t="s">
        <v>44</v>
      </c>
      <c r="Q34" s="67">
        <v>44</v>
      </c>
      <c r="R34" s="69">
        <v>48</v>
      </c>
      <c r="S34" s="69"/>
      <c r="T34" s="69"/>
      <c r="U34" s="69">
        <v>50</v>
      </c>
      <c r="V34" s="65">
        <v>48</v>
      </c>
      <c r="W34" s="53">
        <f t="shared" si="5"/>
        <v>190</v>
      </c>
      <c r="X34" s="50">
        <f t="shared" si="6"/>
        <v>4</v>
      </c>
      <c r="Y34" s="54"/>
    </row>
    <row r="35" spans="3:25" ht="18.75" customHeight="1">
      <c r="C35" s="187"/>
      <c r="D35" s="51" t="s">
        <v>78</v>
      </c>
      <c r="E35" s="67">
        <v>63</v>
      </c>
      <c r="F35" s="69">
        <v>68</v>
      </c>
      <c r="G35" s="69"/>
      <c r="H35" s="69"/>
      <c r="I35" s="69">
        <v>75</v>
      </c>
      <c r="J35" s="65">
        <v>66</v>
      </c>
      <c r="K35" s="53">
        <f t="shared" si="3"/>
        <v>272</v>
      </c>
      <c r="L35" s="50">
        <f t="shared" si="4"/>
        <v>5</v>
      </c>
      <c r="M35" s="54"/>
      <c r="O35" s="187"/>
      <c r="P35" s="51" t="s">
        <v>66</v>
      </c>
      <c r="Q35" s="67">
        <v>44</v>
      </c>
      <c r="R35" s="69">
        <v>47</v>
      </c>
      <c r="S35" s="69"/>
      <c r="T35" s="69"/>
      <c r="U35" s="69">
        <v>47</v>
      </c>
      <c r="V35" s="65">
        <v>48</v>
      </c>
      <c r="W35" s="53">
        <f t="shared" si="5"/>
        <v>186</v>
      </c>
      <c r="X35" s="50">
        <f t="shared" si="6"/>
        <v>5</v>
      </c>
      <c r="Y35" s="54"/>
    </row>
    <row r="36" spans="3:25" ht="18.75" customHeight="1">
      <c r="C36" s="187"/>
      <c r="D36" s="51" t="s">
        <v>25</v>
      </c>
      <c r="E36" s="67">
        <v>67</v>
      </c>
      <c r="F36" s="69">
        <v>62</v>
      </c>
      <c r="G36" s="69"/>
      <c r="H36" s="69"/>
      <c r="I36" s="69">
        <v>63</v>
      </c>
      <c r="J36" s="65">
        <v>55</v>
      </c>
      <c r="K36" s="53">
        <f t="shared" si="3"/>
        <v>247</v>
      </c>
      <c r="L36" s="50">
        <f t="shared" si="4"/>
        <v>6</v>
      </c>
      <c r="M36" s="54"/>
      <c r="O36" s="187"/>
      <c r="P36" s="51" t="s">
        <v>25</v>
      </c>
      <c r="Q36" s="67">
        <v>44</v>
      </c>
      <c r="R36" s="69">
        <v>45</v>
      </c>
      <c r="S36" s="69"/>
      <c r="T36" s="69"/>
      <c r="U36" s="69">
        <v>44</v>
      </c>
      <c r="V36" s="65">
        <v>45</v>
      </c>
      <c r="W36" s="53">
        <f t="shared" si="5"/>
        <v>178</v>
      </c>
      <c r="X36" s="50">
        <f t="shared" si="6"/>
        <v>6</v>
      </c>
      <c r="Y36" s="54"/>
    </row>
    <row r="37" spans="3:25" ht="18.75" customHeight="1">
      <c r="C37" s="187"/>
      <c r="D37" s="51" t="s">
        <v>29</v>
      </c>
      <c r="E37" s="67">
        <v>56</v>
      </c>
      <c r="F37" s="69">
        <v>66</v>
      </c>
      <c r="G37" s="69"/>
      <c r="H37" s="69"/>
      <c r="I37" s="69">
        <v>66</v>
      </c>
      <c r="J37" s="65">
        <v>55</v>
      </c>
      <c r="K37" s="53">
        <f t="shared" si="3"/>
        <v>243</v>
      </c>
      <c r="L37" s="50">
        <f t="shared" si="4"/>
        <v>7</v>
      </c>
      <c r="M37" s="54"/>
      <c r="O37" s="187"/>
      <c r="P37" s="51" t="s">
        <v>78</v>
      </c>
      <c r="Q37" s="67">
        <v>40</v>
      </c>
      <c r="R37" s="69">
        <v>42</v>
      </c>
      <c r="S37" s="69"/>
      <c r="T37" s="69"/>
      <c r="U37" s="69">
        <v>47</v>
      </c>
      <c r="V37" s="65">
        <v>46</v>
      </c>
      <c r="W37" s="53">
        <f t="shared" si="5"/>
        <v>175</v>
      </c>
      <c r="X37" s="50">
        <f t="shared" si="6"/>
        <v>7</v>
      </c>
      <c r="Y37" s="54"/>
    </row>
    <row r="38" spans="3:25" ht="18.75" customHeight="1">
      <c r="C38" s="187"/>
      <c r="D38" s="51" t="s">
        <v>28</v>
      </c>
      <c r="E38" s="67">
        <v>50</v>
      </c>
      <c r="F38" s="69">
        <v>62</v>
      </c>
      <c r="G38" s="69"/>
      <c r="H38" s="69"/>
      <c r="I38" s="69">
        <v>64</v>
      </c>
      <c r="J38" s="65">
        <v>55</v>
      </c>
      <c r="K38" s="53">
        <f t="shared" si="3"/>
        <v>231</v>
      </c>
      <c r="L38" s="50">
        <f t="shared" si="4"/>
        <v>8</v>
      </c>
      <c r="M38" s="54"/>
      <c r="O38" s="187"/>
      <c r="P38" s="51" t="s">
        <v>45</v>
      </c>
      <c r="Q38" s="67">
        <v>40</v>
      </c>
      <c r="R38" s="69">
        <v>42</v>
      </c>
      <c r="S38" s="69"/>
      <c r="T38" s="69"/>
      <c r="U38" s="69">
        <v>45</v>
      </c>
      <c r="V38" s="65">
        <v>41</v>
      </c>
      <c r="W38" s="53">
        <f t="shared" si="5"/>
        <v>168</v>
      </c>
      <c r="X38" s="50">
        <f t="shared" si="6"/>
        <v>8</v>
      </c>
      <c r="Y38" s="54"/>
    </row>
    <row r="39" spans="3:25" ht="18.75" customHeight="1">
      <c r="C39" s="187"/>
      <c r="D39" s="51" t="s">
        <v>80</v>
      </c>
      <c r="E39" s="67">
        <v>54</v>
      </c>
      <c r="F39" s="69">
        <v>54</v>
      </c>
      <c r="G39" s="69"/>
      <c r="H39" s="69"/>
      <c r="I39" s="69">
        <v>51</v>
      </c>
      <c r="J39" s="65">
        <v>45</v>
      </c>
      <c r="K39" s="53">
        <f t="shared" si="3"/>
        <v>204</v>
      </c>
      <c r="L39" s="50">
        <f t="shared" si="4"/>
        <v>9</v>
      </c>
      <c r="M39" s="54"/>
      <c r="O39" s="187"/>
      <c r="P39" s="51" t="s">
        <v>43</v>
      </c>
      <c r="Q39" s="67">
        <v>40</v>
      </c>
      <c r="R39" s="69">
        <v>40</v>
      </c>
      <c r="S39" s="69"/>
      <c r="T39" s="69"/>
      <c r="U39" s="69">
        <v>40</v>
      </c>
      <c r="V39" s="65">
        <v>43</v>
      </c>
      <c r="W39" s="53">
        <v>163.18</v>
      </c>
      <c r="X39" s="50">
        <f t="shared" si="6"/>
        <v>9</v>
      </c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 t="s">
        <v>81</v>
      </c>
      <c r="Q40" s="67">
        <v>39</v>
      </c>
      <c r="R40" s="69">
        <v>43</v>
      </c>
      <c r="S40" s="69"/>
      <c r="T40" s="69"/>
      <c r="U40" s="69">
        <v>44</v>
      </c>
      <c r="V40" s="65">
        <v>37</v>
      </c>
      <c r="W40" s="53">
        <v>163.12</v>
      </c>
      <c r="X40" s="50">
        <f t="shared" si="6"/>
        <v>10</v>
      </c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 t="s">
        <v>28</v>
      </c>
      <c r="Q41" s="67">
        <v>38</v>
      </c>
      <c r="R41" s="69">
        <v>41</v>
      </c>
      <c r="S41" s="69"/>
      <c r="T41" s="69"/>
      <c r="U41" s="69">
        <v>40</v>
      </c>
      <c r="V41" s="65">
        <v>36</v>
      </c>
      <c r="W41" s="53">
        <f>SUM(Q41:V41)</f>
        <v>155</v>
      </c>
      <c r="X41" s="50">
        <f t="shared" si="6"/>
        <v>11</v>
      </c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 t="s">
        <v>29</v>
      </c>
      <c r="Q42" s="67">
        <v>35</v>
      </c>
      <c r="R42" s="69">
        <v>38</v>
      </c>
      <c r="S42" s="69"/>
      <c r="T42" s="69"/>
      <c r="U42" s="69">
        <v>40</v>
      </c>
      <c r="V42" s="65">
        <v>38</v>
      </c>
      <c r="W42" s="53">
        <f>SUM(Q42:V42)</f>
        <v>151</v>
      </c>
      <c r="X42" s="50">
        <f t="shared" si="6"/>
        <v>12</v>
      </c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 t="s">
        <v>82</v>
      </c>
      <c r="Q43" s="67">
        <v>39</v>
      </c>
      <c r="R43" s="69">
        <v>35</v>
      </c>
      <c r="S43" s="69"/>
      <c r="T43" s="69"/>
      <c r="U43" s="69">
        <v>34</v>
      </c>
      <c r="V43" s="65">
        <v>33</v>
      </c>
      <c r="W43" s="53">
        <f>SUM(Q43:V43)</f>
        <v>141</v>
      </c>
      <c r="X43" s="50">
        <f t="shared" si="6"/>
        <v>13</v>
      </c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 t="s">
        <v>80</v>
      </c>
      <c r="Q44" s="67">
        <v>31</v>
      </c>
      <c r="R44" s="69">
        <v>29</v>
      </c>
      <c r="S44" s="69"/>
      <c r="T44" s="69"/>
      <c r="U44" s="69">
        <v>30</v>
      </c>
      <c r="V44" s="65">
        <v>34</v>
      </c>
      <c r="W44" s="53">
        <f>SUM(Q44:V44)</f>
        <v>124</v>
      </c>
      <c r="X44" s="50">
        <f t="shared" si="6"/>
        <v>14</v>
      </c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131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I5:I6"/>
    <mergeCell ref="C7:C26"/>
    <mergeCell ref="O7:O26"/>
    <mergeCell ref="C4:M4"/>
    <mergeCell ref="O4:Y4"/>
    <mergeCell ref="G5:G6"/>
    <mergeCell ref="X5:X6"/>
    <mergeCell ref="C29:M29"/>
    <mergeCell ref="O29:Y29"/>
    <mergeCell ref="K5:K6"/>
    <mergeCell ref="L5:L6"/>
    <mergeCell ref="J5:J6"/>
    <mergeCell ref="C31:C50"/>
    <mergeCell ref="O31:O50"/>
    <mergeCell ref="D5:D6"/>
    <mergeCell ref="E5:E6"/>
    <mergeCell ref="F5:F6"/>
    <mergeCell ref="C2:Y2"/>
    <mergeCell ref="P5:P6"/>
    <mergeCell ref="T5:T6"/>
    <mergeCell ref="U5:U6"/>
    <mergeCell ref="V5:V6"/>
    <mergeCell ref="Q5:Q6"/>
    <mergeCell ref="R5:R6"/>
    <mergeCell ref="S5:S6"/>
    <mergeCell ref="W5:W6"/>
    <mergeCell ref="H5:H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20" sqref="AA2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85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48</v>
      </c>
      <c r="E7" s="67">
        <v>78</v>
      </c>
      <c r="F7" s="69">
        <v>79</v>
      </c>
      <c r="G7" s="69"/>
      <c r="H7" s="69"/>
      <c r="I7" s="69">
        <v>81</v>
      </c>
      <c r="J7" s="65">
        <v>80</v>
      </c>
      <c r="K7" s="53">
        <f aca="true" t="shared" si="0" ref="K7:K18">SUM(E7:J7)</f>
        <v>318</v>
      </c>
      <c r="L7" s="50">
        <f aca="true" t="shared" si="1" ref="L7:L18">IF(K7=0,0,RANK(K7,K$7:K$26))</f>
        <v>1</v>
      </c>
      <c r="M7" s="54"/>
      <c r="O7" s="187" t="s">
        <v>6</v>
      </c>
      <c r="P7" s="52" t="s">
        <v>47</v>
      </c>
      <c r="Q7" s="67">
        <v>47</v>
      </c>
      <c r="R7" s="69">
        <v>50</v>
      </c>
      <c r="S7" s="69"/>
      <c r="T7" s="69"/>
      <c r="U7" s="69">
        <v>48</v>
      </c>
      <c r="V7" s="65">
        <v>50</v>
      </c>
      <c r="W7" s="53">
        <f>SUM(Q7:V7)</f>
        <v>195</v>
      </c>
      <c r="X7" s="50">
        <f aca="true" t="shared" si="2" ref="X7:X18">IF(W7=0,0,RANK(W7,W$7:W$26))</f>
        <v>1</v>
      </c>
      <c r="Y7" s="54"/>
    </row>
    <row r="8" spans="3:25" ht="18.75" customHeight="1">
      <c r="C8" s="187"/>
      <c r="D8" s="51" t="s">
        <v>47</v>
      </c>
      <c r="E8" s="67">
        <v>75</v>
      </c>
      <c r="F8" s="69">
        <v>74</v>
      </c>
      <c r="G8" s="69"/>
      <c r="H8" s="69"/>
      <c r="I8" s="69">
        <v>79</v>
      </c>
      <c r="J8" s="65">
        <v>79</v>
      </c>
      <c r="K8" s="53">
        <f t="shared" si="0"/>
        <v>307</v>
      </c>
      <c r="L8" s="50">
        <f t="shared" si="1"/>
        <v>2</v>
      </c>
      <c r="M8" s="54"/>
      <c r="O8" s="187"/>
      <c r="P8" s="51" t="s">
        <v>48</v>
      </c>
      <c r="Q8" s="67">
        <v>47</v>
      </c>
      <c r="R8" s="69">
        <v>48</v>
      </c>
      <c r="S8" s="69"/>
      <c r="T8" s="69"/>
      <c r="U8" s="69">
        <v>47</v>
      </c>
      <c r="V8" s="65">
        <v>46</v>
      </c>
      <c r="W8" s="53">
        <f>SUM(Q8:V8)</f>
        <v>188</v>
      </c>
      <c r="X8" s="50">
        <f t="shared" si="2"/>
        <v>2</v>
      </c>
      <c r="Y8" s="54"/>
    </row>
    <row r="9" spans="3:25" ht="18.75" customHeight="1">
      <c r="C9" s="187"/>
      <c r="D9" s="51" t="s">
        <v>69</v>
      </c>
      <c r="E9" s="67">
        <v>72</v>
      </c>
      <c r="F9" s="69">
        <v>72</v>
      </c>
      <c r="G9" s="69"/>
      <c r="H9" s="69"/>
      <c r="I9" s="69">
        <v>81</v>
      </c>
      <c r="J9" s="65">
        <v>79</v>
      </c>
      <c r="K9" s="53">
        <f t="shared" si="0"/>
        <v>304</v>
      </c>
      <c r="L9" s="50">
        <f t="shared" si="1"/>
        <v>3</v>
      </c>
      <c r="M9" s="54"/>
      <c r="O9" s="187"/>
      <c r="P9" s="51" t="s">
        <v>33</v>
      </c>
      <c r="Q9" s="67">
        <v>43</v>
      </c>
      <c r="R9" s="69">
        <v>50</v>
      </c>
      <c r="S9" s="69"/>
      <c r="T9" s="69"/>
      <c r="U9" s="69">
        <v>47</v>
      </c>
      <c r="V9" s="65">
        <v>47</v>
      </c>
      <c r="W9" s="53">
        <f>SUM(Q9:V9)</f>
        <v>187</v>
      </c>
      <c r="X9" s="50">
        <f t="shared" si="2"/>
        <v>3</v>
      </c>
      <c r="Y9" s="54"/>
    </row>
    <row r="10" spans="3:25" ht="18.75" customHeight="1">
      <c r="C10" s="187"/>
      <c r="D10" s="51" t="s">
        <v>32</v>
      </c>
      <c r="E10" s="67">
        <v>74</v>
      </c>
      <c r="F10" s="69">
        <v>75</v>
      </c>
      <c r="G10" s="69"/>
      <c r="H10" s="69"/>
      <c r="I10" s="69">
        <v>70</v>
      </c>
      <c r="J10" s="65">
        <v>76</v>
      </c>
      <c r="K10" s="53">
        <f t="shared" si="0"/>
        <v>295</v>
      </c>
      <c r="L10" s="50">
        <f t="shared" si="1"/>
        <v>4</v>
      </c>
      <c r="M10" s="54"/>
      <c r="O10" s="187"/>
      <c r="P10" s="51" t="s">
        <v>69</v>
      </c>
      <c r="Q10" s="67">
        <v>43</v>
      </c>
      <c r="R10" s="69">
        <v>47</v>
      </c>
      <c r="S10" s="69"/>
      <c r="T10" s="69"/>
      <c r="U10" s="69">
        <v>45</v>
      </c>
      <c r="V10" s="65">
        <v>46</v>
      </c>
      <c r="W10" s="53">
        <f>SUM(Q10:V10)</f>
        <v>181</v>
      </c>
      <c r="X10" s="50">
        <f t="shared" si="2"/>
        <v>4</v>
      </c>
      <c r="Y10" s="54"/>
    </row>
    <row r="11" spans="3:25" ht="18.75" customHeight="1">
      <c r="C11" s="187"/>
      <c r="D11" s="51" t="s">
        <v>83</v>
      </c>
      <c r="E11" s="67">
        <v>67</v>
      </c>
      <c r="F11" s="69">
        <v>73</v>
      </c>
      <c r="G11" s="69"/>
      <c r="H11" s="69"/>
      <c r="I11" s="69">
        <v>75</v>
      </c>
      <c r="J11" s="65">
        <v>76</v>
      </c>
      <c r="K11" s="53">
        <f t="shared" si="0"/>
        <v>291</v>
      </c>
      <c r="L11" s="50">
        <f t="shared" si="1"/>
        <v>5</v>
      </c>
      <c r="M11" s="54"/>
      <c r="O11" s="187"/>
      <c r="P11" s="51" t="s">
        <v>37</v>
      </c>
      <c r="Q11" s="67">
        <v>44</v>
      </c>
      <c r="R11" s="69">
        <v>46</v>
      </c>
      <c r="S11" s="69"/>
      <c r="T11" s="69"/>
      <c r="U11" s="69">
        <v>43</v>
      </c>
      <c r="V11" s="65">
        <v>43</v>
      </c>
      <c r="W11" s="53">
        <v>176.1</v>
      </c>
      <c r="X11" s="50">
        <f t="shared" si="2"/>
        <v>5</v>
      </c>
      <c r="Y11" s="54"/>
    </row>
    <row r="12" spans="3:25" ht="18.75" customHeight="1">
      <c r="C12" s="187"/>
      <c r="D12" s="51" t="s">
        <v>56</v>
      </c>
      <c r="E12" s="67">
        <v>67</v>
      </c>
      <c r="F12" s="69">
        <v>72</v>
      </c>
      <c r="G12" s="69"/>
      <c r="H12" s="69"/>
      <c r="I12" s="69">
        <v>73</v>
      </c>
      <c r="J12" s="65">
        <v>74</v>
      </c>
      <c r="K12" s="53">
        <f t="shared" si="0"/>
        <v>286</v>
      </c>
      <c r="L12" s="50">
        <f t="shared" si="1"/>
        <v>6</v>
      </c>
      <c r="M12" s="54"/>
      <c r="O12" s="187"/>
      <c r="P12" s="51" t="s">
        <v>36</v>
      </c>
      <c r="Q12" s="67">
        <v>44</v>
      </c>
      <c r="R12" s="69">
        <v>44</v>
      </c>
      <c r="S12" s="69"/>
      <c r="T12" s="69"/>
      <c r="U12" s="69">
        <v>42</v>
      </c>
      <c r="V12" s="65">
        <v>46</v>
      </c>
      <c r="W12" s="53">
        <v>176.01</v>
      </c>
      <c r="X12" s="50">
        <f t="shared" si="2"/>
        <v>6</v>
      </c>
      <c r="Y12" s="54"/>
    </row>
    <row r="13" spans="3:25" ht="18.75" customHeight="1">
      <c r="C13" s="187"/>
      <c r="D13" s="51" t="s">
        <v>57</v>
      </c>
      <c r="E13" s="67">
        <v>76</v>
      </c>
      <c r="F13" s="69">
        <v>70</v>
      </c>
      <c r="G13" s="69"/>
      <c r="H13" s="69"/>
      <c r="I13" s="69">
        <v>68</v>
      </c>
      <c r="J13" s="65">
        <v>71</v>
      </c>
      <c r="K13" s="53">
        <f t="shared" si="0"/>
        <v>285</v>
      </c>
      <c r="L13" s="50">
        <f t="shared" si="1"/>
        <v>7</v>
      </c>
      <c r="M13" s="54"/>
      <c r="O13" s="187"/>
      <c r="P13" s="51" t="s">
        <v>32</v>
      </c>
      <c r="Q13" s="67">
        <v>42</v>
      </c>
      <c r="R13" s="69">
        <v>45</v>
      </c>
      <c r="S13" s="69"/>
      <c r="T13" s="69"/>
      <c r="U13" s="69">
        <v>43</v>
      </c>
      <c r="V13" s="65">
        <v>45</v>
      </c>
      <c r="W13" s="53">
        <f aca="true" t="shared" si="3" ref="W13:W18">SUM(Q13:V13)</f>
        <v>175</v>
      </c>
      <c r="X13" s="50">
        <f t="shared" si="2"/>
        <v>7</v>
      </c>
      <c r="Y13" s="54"/>
    </row>
    <row r="14" spans="3:25" ht="18.75" customHeight="1">
      <c r="C14" s="187"/>
      <c r="D14" s="51" t="s">
        <v>37</v>
      </c>
      <c r="E14" s="67">
        <v>68</v>
      </c>
      <c r="F14" s="69">
        <v>72</v>
      </c>
      <c r="G14" s="69"/>
      <c r="H14" s="69"/>
      <c r="I14" s="69">
        <v>71</v>
      </c>
      <c r="J14" s="65">
        <v>68</v>
      </c>
      <c r="K14" s="53">
        <f t="shared" si="0"/>
        <v>279</v>
      </c>
      <c r="L14" s="50">
        <f t="shared" si="1"/>
        <v>8</v>
      </c>
      <c r="M14" s="54"/>
      <c r="O14" s="187"/>
      <c r="P14" s="51" t="s">
        <v>86</v>
      </c>
      <c r="Q14" s="67">
        <v>43</v>
      </c>
      <c r="R14" s="69">
        <v>44</v>
      </c>
      <c r="S14" s="69"/>
      <c r="T14" s="69"/>
      <c r="U14" s="69">
        <v>44</v>
      </c>
      <c r="V14" s="65">
        <v>42</v>
      </c>
      <c r="W14" s="53">
        <f t="shared" si="3"/>
        <v>173</v>
      </c>
      <c r="X14" s="50">
        <f t="shared" si="2"/>
        <v>8</v>
      </c>
      <c r="Y14" s="54"/>
    </row>
    <row r="15" spans="3:25" ht="18.75" customHeight="1">
      <c r="C15" s="187"/>
      <c r="D15" s="51" t="s">
        <v>34</v>
      </c>
      <c r="E15" s="67">
        <v>64</v>
      </c>
      <c r="F15" s="69">
        <v>70</v>
      </c>
      <c r="G15" s="69"/>
      <c r="H15" s="69"/>
      <c r="I15" s="69">
        <v>65</v>
      </c>
      <c r="J15" s="65">
        <v>75</v>
      </c>
      <c r="K15" s="53">
        <f t="shared" si="0"/>
        <v>274</v>
      </c>
      <c r="L15" s="50">
        <f t="shared" si="1"/>
        <v>9</v>
      </c>
      <c r="M15" s="54"/>
      <c r="O15" s="187"/>
      <c r="P15" s="51" t="s">
        <v>83</v>
      </c>
      <c r="Q15" s="67">
        <v>42</v>
      </c>
      <c r="R15" s="69">
        <v>45</v>
      </c>
      <c r="S15" s="69"/>
      <c r="T15" s="69"/>
      <c r="U15" s="69">
        <v>39</v>
      </c>
      <c r="V15" s="65">
        <v>45</v>
      </c>
      <c r="W15" s="53">
        <f t="shared" si="3"/>
        <v>171</v>
      </c>
      <c r="X15" s="50">
        <f t="shared" si="2"/>
        <v>9</v>
      </c>
      <c r="Y15" s="54"/>
    </row>
    <row r="16" spans="3:25" ht="18.75" customHeight="1">
      <c r="C16" s="187"/>
      <c r="D16" s="51" t="s">
        <v>33</v>
      </c>
      <c r="E16" s="67">
        <v>67</v>
      </c>
      <c r="F16" s="69">
        <v>66</v>
      </c>
      <c r="G16" s="69"/>
      <c r="H16" s="69"/>
      <c r="I16" s="69">
        <v>71</v>
      </c>
      <c r="J16" s="65">
        <v>69</v>
      </c>
      <c r="K16" s="53">
        <f t="shared" si="0"/>
        <v>273</v>
      </c>
      <c r="L16" s="50">
        <f t="shared" si="1"/>
        <v>10</v>
      </c>
      <c r="M16" s="54"/>
      <c r="O16" s="187"/>
      <c r="P16" s="51" t="s">
        <v>35</v>
      </c>
      <c r="Q16" s="67">
        <v>41</v>
      </c>
      <c r="R16" s="69">
        <v>44</v>
      </c>
      <c r="S16" s="69"/>
      <c r="T16" s="69"/>
      <c r="U16" s="69">
        <v>44</v>
      </c>
      <c r="V16" s="65">
        <v>40</v>
      </c>
      <c r="W16" s="53">
        <f t="shared" si="3"/>
        <v>169</v>
      </c>
      <c r="X16" s="50">
        <f t="shared" si="2"/>
        <v>10</v>
      </c>
      <c r="Y16" s="54"/>
    </row>
    <row r="17" spans="3:25" ht="18.75" customHeight="1">
      <c r="C17" s="187"/>
      <c r="D17" s="51" t="s">
        <v>35</v>
      </c>
      <c r="E17" s="67">
        <v>75</v>
      </c>
      <c r="F17" s="69">
        <v>69</v>
      </c>
      <c r="G17" s="69"/>
      <c r="H17" s="69"/>
      <c r="I17" s="69">
        <v>71</v>
      </c>
      <c r="J17" s="65">
        <v>54</v>
      </c>
      <c r="K17" s="53">
        <f t="shared" si="0"/>
        <v>269</v>
      </c>
      <c r="L17" s="50">
        <f t="shared" si="1"/>
        <v>11</v>
      </c>
      <c r="M17" s="54"/>
      <c r="O17" s="187"/>
      <c r="P17" s="51" t="s">
        <v>56</v>
      </c>
      <c r="Q17" s="67">
        <v>41</v>
      </c>
      <c r="R17" s="69">
        <v>44</v>
      </c>
      <c r="S17" s="69"/>
      <c r="T17" s="69"/>
      <c r="U17" s="69">
        <v>42</v>
      </c>
      <c r="V17" s="65">
        <v>42</v>
      </c>
      <c r="W17" s="53">
        <f t="shared" si="3"/>
        <v>169</v>
      </c>
      <c r="X17" s="50">
        <f t="shared" si="2"/>
        <v>10</v>
      </c>
      <c r="Y17" s="54"/>
    </row>
    <row r="18" spans="3:25" ht="18.75" customHeight="1">
      <c r="C18" s="187"/>
      <c r="D18" s="51" t="s">
        <v>36</v>
      </c>
      <c r="E18" s="67">
        <v>68</v>
      </c>
      <c r="F18" s="69">
        <v>64</v>
      </c>
      <c r="G18" s="69"/>
      <c r="H18" s="69"/>
      <c r="I18" s="69">
        <v>63</v>
      </c>
      <c r="J18" s="65">
        <v>66</v>
      </c>
      <c r="K18" s="53">
        <f t="shared" si="0"/>
        <v>261</v>
      </c>
      <c r="L18" s="50">
        <f t="shared" si="1"/>
        <v>12</v>
      </c>
      <c r="M18" s="54"/>
      <c r="O18" s="187"/>
      <c r="P18" s="51" t="s">
        <v>60</v>
      </c>
      <c r="Q18" s="67">
        <v>38</v>
      </c>
      <c r="R18" s="69">
        <v>44</v>
      </c>
      <c r="S18" s="69"/>
      <c r="T18" s="69"/>
      <c r="U18" s="69">
        <v>40</v>
      </c>
      <c r="V18" s="65">
        <v>41</v>
      </c>
      <c r="W18" s="53">
        <f t="shared" si="3"/>
        <v>163</v>
      </c>
      <c r="X18" s="50">
        <f t="shared" si="2"/>
        <v>12</v>
      </c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25</v>
      </c>
      <c r="E31" s="67">
        <v>66</v>
      </c>
      <c r="F31" s="69">
        <v>73</v>
      </c>
      <c r="G31" s="69"/>
      <c r="H31" s="69"/>
      <c r="I31" s="69">
        <v>71</v>
      </c>
      <c r="J31" s="65">
        <v>73</v>
      </c>
      <c r="K31" s="53">
        <v>283.18</v>
      </c>
      <c r="L31" s="50">
        <f>IF(K31=0,0,RANK(K31,K$31:K$50))</f>
        <v>1</v>
      </c>
      <c r="M31" s="54"/>
      <c r="O31" s="187" t="s">
        <v>17</v>
      </c>
      <c r="P31" s="52" t="s">
        <v>78</v>
      </c>
      <c r="Q31" s="67">
        <v>42</v>
      </c>
      <c r="R31" s="69">
        <v>45</v>
      </c>
      <c r="S31" s="69"/>
      <c r="T31" s="69"/>
      <c r="U31" s="69">
        <v>42</v>
      </c>
      <c r="V31" s="65">
        <v>45</v>
      </c>
      <c r="W31" s="53">
        <f>SUM(Q31:V31)</f>
        <v>174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78</v>
      </c>
      <c r="E32" s="67">
        <v>69</v>
      </c>
      <c r="F32" s="69">
        <v>71</v>
      </c>
      <c r="G32" s="69"/>
      <c r="H32" s="69"/>
      <c r="I32" s="69">
        <v>69</v>
      </c>
      <c r="J32" s="65">
        <v>74</v>
      </c>
      <c r="K32" s="53">
        <v>283.07</v>
      </c>
      <c r="L32" s="50">
        <f>IF(K32=0,0,RANK(K32,K$31:K$50))</f>
        <v>2</v>
      </c>
      <c r="M32" s="54"/>
      <c r="O32" s="187"/>
      <c r="P32" s="51" t="s">
        <v>26</v>
      </c>
      <c r="Q32" s="67">
        <v>41</v>
      </c>
      <c r="R32" s="69">
        <v>44</v>
      </c>
      <c r="S32" s="69"/>
      <c r="T32" s="69"/>
      <c r="U32" s="69">
        <v>45</v>
      </c>
      <c r="V32" s="65">
        <v>42</v>
      </c>
      <c r="W32" s="53">
        <f>SUM(Q32:V32)</f>
        <v>172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26</v>
      </c>
      <c r="E33" s="67">
        <v>57</v>
      </c>
      <c r="F33" s="69">
        <v>64</v>
      </c>
      <c r="G33" s="69"/>
      <c r="H33" s="69"/>
      <c r="I33" s="69">
        <v>76</v>
      </c>
      <c r="J33" s="65">
        <v>74</v>
      </c>
      <c r="K33" s="53">
        <f>SUM(E33:J33)</f>
        <v>271</v>
      </c>
      <c r="L33" s="50">
        <f>IF(K33=0,0,RANK(K33,K$31:K$50))</f>
        <v>3</v>
      </c>
      <c r="M33" s="54"/>
      <c r="O33" s="187"/>
      <c r="P33" s="51" t="s">
        <v>25</v>
      </c>
      <c r="Q33" s="67">
        <v>40</v>
      </c>
      <c r="R33" s="69">
        <v>44</v>
      </c>
      <c r="S33" s="69"/>
      <c r="T33" s="69"/>
      <c r="U33" s="69">
        <v>39</v>
      </c>
      <c r="V33" s="65">
        <v>43</v>
      </c>
      <c r="W33" s="53">
        <f>SUM(Q33:V33)</f>
        <v>166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87</v>
      </c>
      <c r="E34" s="67">
        <v>70</v>
      </c>
      <c r="F34" s="69">
        <v>62</v>
      </c>
      <c r="G34" s="69"/>
      <c r="H34" s="69"/>
      <c r="I34" s="69">
        <v>66</v>
      </c>
      <c r="J34" s="65">
        <v>65</v>
      </c>
      <c r="K34" s="53">
        <f>SUM(E34:J34)</f>
        <v>263</v>
      </c>
      <c r="L34" s="50">
        <f>IF(K34=0,0,RANK(K34,K$31:K$50))</f>
        <v>4</v>
      </c>
      <c r="M34" s="54"/>
      <c r="O34" s="187"/>
      <c r="P34" s="51" t="s">
        <v>87</v>
      </c>
      <c r="Q34" s="67">
        <v>34</v>
      </c>
      <c r="R34" s="69">
        <v>36</v>
      </c>
      <c r="S34" s="69"/>
      <c r="T34" s="69"/>
      <c r="U34" s="69">
        <v>36</v>
      </c>
      <c r="V34" s="65">
        <v>39</v>
      </c>
      <c r="W34" s="53">
        <f>SUM(Q34:V34)</f>
        <v>145</v>
      </c>
      <c r="X34" s="50">
        <f>IF(W34=0,0,RANK(W34,W$31:W$50))</f>
        <v>4</v>
      </c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143"/>
      <c r="W50" s="144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2014-05-13T17:25:08Z</cp:lastPrinted>
  <dcterms:created xsi:type="dcterms:W3CDTF">2010-05-27T18:18:51Z</dcterms:created>
  <dcterms:modified xsi:type="dcterms:W3CDTF">2014-05-13T17:27:08Z</dcterms:modified>
  <cp:category/>
  <cp:version/>
  <cp:contentType/>
  <cp:contentStatus/>
</cp:coreProperties>
</file>