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activeTab="7"/>
  </bookViews>
  <sheets>
    <sheet name="Overall" sheetId="1" r:id="rId1"/>
    <sheet name="1-TRP" sheetId="2" r:id="rId2"/>
    <sheet name="2-CIS" sheetId="3" r:id="rId3"/>
    <sheet name="3-NBS" sheetId="4" r:id="rId4"/>
    <sheet name="4-SSS" sheetId="5" r:id="rId5"/>
    <sheet name="5-MVH" sheetId="6" r:id="rId6"/>
    <sheet name="6-NBS" sheetId="7" r:id="rId7"/>
    <sheet name="7-TMH" sheetId="8" r:id="rId8"/>
    <sheet name="Race 8" sheetId="9" r:id="rId9"/>
    <sheet name="Lane Choice" sheetId="10" r:id="rId10"/>
  </sheets>
  <definedNames>
    <definedName name="_xlfn.COUNT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<sst xmlns="http://schemas.openxmlformats.org/spreadsheetml/2006/main" count="864" uniqueCount="84">
  <si>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</si>
  <si>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</si>
  <si>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</si>
  <si>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</si>
  <si>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</si>
  <si>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</si>
  <si>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</si>
  <si>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</si>
  <si>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</si>
  <si>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Red</t>
  </si>
  <si>
    <t>Wht</t>
  </si>
  <si>
    <t>Blu</t>
  </si>
  <si>
    <t>Yel</t>
  </si>
  <si>
    <t>Org</t>
  </si>
  <si>
    <t>Grn</t>
  </si>
  <si>
    <t>* Non-MARC Member</t>
  </si>
  <si>
    <t>MARC Championship Series (Super Stock &amp; Modifieds)</t>
  </si>
  <si>
    <t>Championship (SS &amp; Mod)</t>
  </si>
  <si>
    <t>** Amateur Move-Up</t>
  </si>
  <si>
    <t>Production (Spec Stock &amp; G-Jet)</t>
  </si>
  <si>
    <t>Race 8</t>
  </si>
  <si>
    <t>Driver</t>
  </si>
  <si>
    <t>Lane Choice</t>
  </si>
  <si>
    <t>G-Jet / Spec Stock</t>
  </si>
  <si>
    <t>Super Stock / CMPM Mods</t>
  </si>
  <si>
    <t>Drop 2 Total</t>
  </si>
  <si>
    <t>Drop 2 Rank</t>
  </si>
  <si>
    <t>Sportsman</t>
  </si>
  <si>
    <t>MARC Championship Series (Super Stock &amp; CMPM)</t>
  </si>
  <si>
    <t>MARC Production Series (Spec Racer &amp; G-Jet)</t>
  </si>
  <si>
    <t>John Stezelecki</t>
  </si>
  <si>
    <t>Rob Hayes</t>
  </si>
  <si>
    <t>Paul Ryer</t>
  </si>
  <si>
    <t>Mike Resnick</t>
  </si>
  <si>
    <t>Erik Eckhardt</t>
  </si>
  <si>
    <t>Dave Muse</t>
  </si>
  <si>
    <t>Hal Pierce</t>
  </si>
  <si>
    <t>Don Hall</t>
  </si>
  <si>
    <t>Matt Patrick</t>
  </si>
  <si>
    <t>Tom Gray</t>
  </si>
  <si>
    <t>Terry Ayer</t>
  </si>
  <si>
    <t>Peter Lentros</t>
  </si>
  <si>
    <t>Jimmy Colligan</t>
  </si>
  <si>
    <t>Durf Hyson</t>
  </si>
  <si>
    <t>TRP</t>
  </si>
  <si>
    <t>Thompson Raceway Park - September 09, 2017</t>
  </si>
  <si>
    <t>Catfish International Speedway - October 14, 2017</t>
  </si>
  <si>
    <t>John Pileggi</t>
  </si>
  <si>
    <t>Dan DeCosmo</t>
  </si>
  <si>
    <t>Jim Macartney</t>
  </si>
  <si>
    <t>Tom Jahl</t>
  </si>
  <si>
    <t>Mike Tiffany</t>
  </si>
  <si>
    <t>CIS</t>
  </si>
  <si>
    <t xml:space="preserve">CIS </t>
  </si>
  <si>
    <t>John Reimels</t>
  </si>
  <si>
    <t>Tom Jahl**</t>
  </si>
  <si>
    <t>NBS</t>
  </si>
  <si>
    <t>Nantasket Beach Speedway - November 11, 2017</t>
  </si>
  <si>
    <t>Bob Jones*</t>
  </si>
  <si>
    <t>Zoo White*</t>
  </si>
  <si>
    <t>JJ*</t>
  </si>
  <si>
    <t>Rob McCormic*</t>
  </si>
  <si>
    <t>SSS</t>
  </si>
  <si>
    <t>South Shore Speedway - December 09, 2017</t>
  </si>
  <si>
    <t>Ryan Archambault</t>
  </si>
  <si>
    <t>Paul Crosby</t>
  </si>
  <si>
    <t>MVH</t>
  </si>
  <si>
    <t>Championship (SS &amp; CMPM)</t>
  </si>
  <si>
    <t>LenJet Raceway - January 13, 2018</t>
  </si>
  <si>
    <t>BLu</t>
  </si>
  <si>
    <t>Greg Burstein*</t>
  </si>
  <si>
    <t>Bob Withers*</t>
  </si>
  <si>
    <t>Pur</t>
  </si>
  <si>
    <t>Tom Smith</t>
  </si>
  <si>
    <t>Nantasket Beach Raceway - February 10, 2018</t>
  </si>
  <si>
    <t>Vince Tamburo*</t>
  </si>
  <si>
    <t>Chris Takacs*</t>
  </si>
  <si>
    <t>TMH</t>
  </si>
  <si>
    <t>Tom Kanan</t>
  </si>
  <si>
    <t>Benny Leyro</t>
  </si>
  <si>
    <t>Tom Bussmann*</t>
  </si>
  <si>
    <t>Nick Kanan*</t>
  </si>
  <si>
    <t>Jerome Burwell*</t>
  </si>
  <si>
    <t>TaMaHO - March 10,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</si>
</sst>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2" fillId="0" borderId="0" xfId="0" applyFont="1" applyAlignment="1">
      <alignment/>
    </xf>
    <xf numFmtId="0" fontId="42" fillId="33" borderId="23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0" fillId="9" borderId="18" xfId="0" applyFont="1" applyFill="1" applyBorder="1" applyAlignment="1">
      <alignment horizontal="center" vertical="center"/>
    </xf>
    <xf numFmtId="0" fontId="40" fillId="11" borderId="28" xfId="0" applyFont="1" applyFill="1" applyBorder="1" applyAlignment="1">
      <alignment horizontal="center" vertical="center"/>
    </xf>
    <xf numFmtId="0" fontId="40" fillId="10" borderId="29" xfId="0" applyFont="1" applyFill="1" applyBorder="1" applyAlignment="1">
      <alignment horizontal="center" vertical="center"/>
    </xf>
    <xf numFmtId="0" fontId="40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0" fillId="12" borderId="34" xfId="0" applyFont="1" applyFill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/>
    </xf>
    <xf numFmtId="0" fontId="40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0" fillId="33" borderId="26" xfId="0" applyFont="1" applyFill="1" applyBorder="1" applyAlignment="1">
      <alignment/>
    </xf>
    <xf numFmtId="0" fontId="43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4" fillId="33" borderId="24" xfId="0" applyFont="1" applyFill="1" applyBorder="1" applyAlignment="1">
      <alignment/>
    </xf>
    <xf numFmtId="0" fontId="44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0" fillId="33" borderId="21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2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0" fillId="9" borderId="18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46" fillId="34" borderId="0" xfId="0" applyFont="1" applyFill="1" applyBorder="1" applyAlignment="1">
      <alignment horizontal="center" vertical="center" textRotation="90"/>
    </xf>
    <xf numFmtId="0" fontId="40" fillId="34" borderId="0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2" fontId="0" fillId="5" borderId="24" xfId="0" applyNumberFormat="1" applyFill="1" applyBorder="1" applyAlignment="1">
      <alignment horizontal="center"/>
    </xf>
    <xf numFmtId="1" fontId="26" fillId="0" borderId="39" xfId="0" applyNumberFormat="1" applyFont="1" applyBorder="1" applyAlignment="1" applyProtection="1">
      <alignment horizontal="center"/>
      <protection locked="0"/>
    </xf>
    <xf numFmtId="1" fontId="26" fillId="0" borderId="38" xfId="0" applyNumberFormat="1" applyFont="1" applyBorder="1" applyAlignment="1" applyProtection="1">
      <alignment horizontal="center"/>
      <protection locked="0"/>
    </xf>
    <xf numFmtId="0" fontId="45" fillId="4" borderId="17" xfId="0" applyFont="1" applyFill="1" applyBorder="1" applyAlignment="1" applyProtection="1">
      <alignment horizontal="center"/>
      <protection/>
    </xf>
    <xf numFmtId="0" fontId="45" fillId="4" borderId="36" xfId="0" applyFont="1" applyFill="1" applyBorder="1" applyAlignment="1" applyProtection="1">
      <alignment horizontal="center"/>
      <protection/>
    </xf>
    <xf numFmtId="1" fontId="0" fillId="0" borderId="39" xfId="0" applyNumberFormat="1" applyFont="1" applyBorder="1" applyAlignment="1" applyProtection="1">
      <alignment horizontal="center"/>
      <protection locked="0"/>
    </xf>
    <xf numFmtId="0" fontId="0" fillId="4" borderId="36" xfId="0" applyFont="1" applyFill="1" applyBorder="1" applyAlignment="1" applyProtection="1">
      <alignment horizontal="center"/>
      <protection/>
    </xf>
    <xf numFmtId="0" fontId="26" fillId="4" borderId="17" xfId="0" applyFont="1" applyFill="1" applyBorder="1" applyAlignment="1" applyProtection="1">
      <alignment horizontal="center"/>
      <protection/>
    </xf>
    <xf numFmtId="1" fontId="26" fillId="0" borderId="37" xfId="0" applyNumberFormat="1" applyFont="1" applyBorder="1" applyAlignment="1" applyProtection="1">
      <alignment horizontal="center"/>
      <protection locked="0"/>
    </xf>
    <xf numFmtId="0" fontId="45" fillId="4" borderId="16" xfId="0" applyFont="1" applyFill="1" applyBorder="1" applyAlignment="1" applyProtection="1">
      <alignment horizontal="center"/>
      <protection/>
    </xf>
    <xf numFmtId="16" fontId="0" fillId="10" borderId="43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47" fillId="33" borderId="22" xfId="0" applyFont="1" applyFill="1" applyBorder="1" applyAlignment="1" applyProtection="1">
      <alignment horizontal="center" vertical="center" textRotation="90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48" fillId="33" borderId="45" xfId="0" applyFont="1" applyFill="1" applyBorder="1" applyAlignment="1" applyProtection="1">
      <alignment horizontal="center" vertical="center"/>
      <protection locked="0"/>
    </xf>
    <xf numFmtId="0" fontId="48" fillId="33" borderId="45" xfId="0" applyFont="1" applyFill="1" applyBorder="1" applyAlignment="1">
      <alignment horizontal="center" vertical="center"/>
    </xf>
    <xf numFmtId="0" fontId="48" fillId="33" borderId="26" xfId="0" applyFont="1" applyFill="1" applyBorder="1" applyAlignment="1" applyProtection="1">
      <alignment horizontal="center"/>
      <protection locked="0"/>
    </xf>
    <xf numFmtId="0" fontId="48" fillId="33" borderId="26" xfId="0" applyFont="1" applyFill="1" applyBorder="1" applyAlignment="1">
      <alignment horizontal="center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/>
    </xf>
    <xf numFmtId="0" fontId="40" fillId="33" borderId="45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center" vertical="center"/>
    </xf>
    <xf numFmtId="0" fontId="40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10" borderId="18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 textRotation="90"/>
    </xf>
    <xf numFmtId="0" fontId="43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4" fillId="0" borderId="21" xfId="0" applyFont="1" applyBorder="1" applyAlignment="1">
      <alignment/>
    </xf>
    <xf numFmtId="0" fontId="44" fillId="0" borderId="20" xfId="0" applyFont="1" applyBorder="1" applyAlignment="1">
      <alignment/>
    </xf>
    <xf numFmtId="0" fontId="40" fillId="9" borderId="18" xfId="0" applyFont="1" applyFill="1" applyBorder="1" applyAlignment="1">
      <alignment horizontal="center" vertical="center"/>
    </xf>
    <xf numFmtId="0" fontId="40" fillId="12" borderId="47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0" fillId="12" borderId="48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0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3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4" fillId="0" borderId="0" xfId="0" applyFont="1" applyBorder="1" applyAlignment="1">
      <alignment/>
    </xf>
    <xf numFmtId="0" fontId="44" fillId="0" borderId="24" xfId="0" applyFont="1" applyBorder="1" applyAlignment="1">
      <alignment/>
    </xf>
    <xf numFmtId="0" fontId="0" fillId="0" borderId="15" xfId="0" applyBorder="1" applyAlignment="1">
      <alignment vertical="center"/>
    </xf>
    <xf numFmtId="0" fontId="40" fillId="33" borderId="43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 vertical="center" textRotation="90"/>
    </xf>
    <xf numFmtId="0" fontId="42" fillId="0" borderId="22" xfId="0" applyFont="1" applyBorder="1" applyAlignment="1">
      <alignment horizontal="center" vertical="center" textRotation="90"/>
    </xf>
    <xf numFmtId="0" fontId="42" fillId="0" borderId="15" xfId="0" applyFont="1" applyBorder="1" applyAlignment="1">
      <alignment horizontal="center" vertical="center" textRotation="90"/>
    </xf>
    <xf numFmtId="0" fontId="47" fillId="33" borderId="15" xfId="0" applyFont="1" applyFill="1" applyBorder="1" applyAlignment="1">
      <alignment horizontal="center" vertical="center" textRotation="90"/>
    </xf>
    <xf numFmtId="1" fontId="0" fillId="0" borderId="38" xfId="0" applyNumberFormat="1" applyFont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10</xdr:row>
      <xdr:rowOff>38100</xdr:rowOff>
    </xdr:from>
    <xdr:to>
      <xdr:col>21</xdr:col>
      <xdr:colOff>314325</xdr:colOff>
      <xdr:row>11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18965672">
          <a:off x="8791575" y="2828925"/>
          <a:ext cx="14954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Available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10</xdr:col>
      <xdr:colOff>104775</xdr:colOff>
      <xdr:row>10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 rot="18965672">
          <a:off x="3333750" y="2552700"/>
          <a:ext cx="1504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Available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10</xdr:col>
      <xdr:colOff>104775</xdr:colOff>
      <xdr:row>34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 rot="18965672">
          <a:off x="3333750" y="8905875"/>
          <a:ext cx="1504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Available</a:t>
          </a:r>
        </a:p>
      </xdr:txBody>
    </xdr:sp>
    <xdr:clientData/>
  </xdr:twoCellAnchor>
  <xdr:twoCellAnchor>
    <xdr:from>
      <xdr:col>16</xdr:col>
      <xdr:colOff>228600</xdr:colOff>
      <xdr:row>32</xdr:row>
      <xdr:rowOff>66675</xdr:rowOff>
    </xdr:from>
    <xdr:to>
      <xdr:col>21</xdr:col>
      <xdr:colOff>333375</xdr:colOff>
      <xdr:row>34</xdr:row>
      <xdr:rowOff>19050</xdr:rowOff>
    </xdr:to>
    <xdr:sp>
      <xdr:nvSpPr>
        <xdr:cNvPr id="4" name="TextBox 5"/>
        <xdr:cNvSpPr txBox="1">
          <a:spLocks noChangeArrowheads="1"/>
        </xdr:cNvSpPr>
      </xdr:nvSpPr>
      <xdr:spPr>
        <a:xfrm rot="18965672">
          <a:off x="8801100" y="8734425"/>
          <a:ext cx="15049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95"/>
  <sheetViews>
    <sheetView zoomScalePageLayoutView="0" workbookViewId="0" topLeftCell="A1">
      <selection activeCell="V166" sqref="V166"/>
    </sheetView>
  </sheetViews>
  <sheetFormatPr defaultColWidth="9.140625" defaultRowHeight="15"/>
  <cols>
    <col min="1" max="1" width="3.7109375" style="1" customWidth="1"/>
    <col min="2" max="2" width="5.8515625" style="1" customWidth="1"/>
    <col min="3" max="3" width="24.421875" style="4" customWidth="1"/>
    <col min="4" max="19" width="5.28125" style="1" customWidth="1"/>
    <col min="20" max="24" width="9.140625" style="1" customWidth="1"/>
    <col min="25" max="25" width="4.28125" style="1" customWidth="1"/>
    <col min="26" max="16384" width="9.140625" style="1" customWidth="1"/>
  </cols>
  <sheetData>
    <row r="1" spans="3:26" ht="14.2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" customHeight="1" thickBot="1"/>
    <row r="3" spans="2:25" ht="28.5" customHeight="1" thickBot="1">
      <c r="B3" s="34"/>
      <c r="C3" s="147" t="s">
        <v>28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35"/>
    </row>
    <row r="4" spans="2:25" ht="14.25">
      <c r="B4" s="36"/>
      <c r="C4" s="139" t="s">
        <v>5</v>
      </c>
      <c r="D4" s="136" t="s">
        <v>44</v>
      </c>
      <c r="E4" s="137"/>
      <c r="F4" s="136" t="s">
        <v>52</v>
      </c>
      <c r="G4" s="137"/>
      <c r="H4" s="136" t="s">
        <v>56</v>
      </c>
      <c r="I4" s="137"/>
      <c r="J4" s="136" t="s">
        <v>62</v>
      </c>
      <c r="K4" s="137"/>
      <c r="L4" s="136" t="s">
        <v>66</v>
      </c>
      <c r="M4" s="137"/>
      <c r="N4" s="136" t="s">
        <v>56</v>
      </c>
      <c r="O4" s="137"/>
      <c r="P4" s="136" t="s">
        <v>77</v>
      </c>
      <c r="Q4" s="137"/>
      <c r="R4" s="136"/>
      <c r="S4" s="137"/>
      <c r="T4" s="144" t="s">
        <v>2</v>
      </c>
      <c r="U4" s="144" t="s">
        <v>3</v>
      </c>
      <c r="V4" s="151" t="s">
        <v>25</v>
      </c>
      <c r="W4" s="151" t="s">
        <v>26</v>
      </c>
      <c r="X4" s="144" t="s">
        <v>4</v>
      </c>
      <c r="Y4" s="37"/>
    </row>
    <row r="5" spans="2:25" ht="14.25">
      <c r="B5" s="36"/>
      <c r="C5" s="140"/>
      <c r="D5" s="142">
        <v>42987</v>
      </c>
      <c r="E5" s="143"/>
      <c r="F5" s="142">
        <v>43022</v>
      </c>
      <c r="G5" s="143"/>
      <c r="H5" s="142">
        <v>43050</v>
      </c>
      <c r="I5" s="143"/>
      <c r="J5" s="142">
        <v>43078</v>
      </c>
      <c r="K5" s="143"/>
      <c r="L5" s="142">
        <v>43113</v>
      </c>
      <c r="M5" s="143"/>
      <c r="N5" s="142">
        <v>43141</v>
      </c>
      <c r="O5" s="143"/>
      <c r="P5" s="142">
        <v>43169</v>
      </c>
      <c r="Q5" s="143"/>
      <c r="R5" s="142"/>
      <c r="S5" s="143"/>
      <c r="T5" s="145"/>
      <c r="U5" s="145"/>
      <c r="V5" s="152"/>
      <c r="W5" s="152"/>
      <c r="X5" s="145"/>
      <c r="Y5" s="37"/>
    </row>
    <row r="6" spans="2:25" ht="16.5" customHeight="1" thickBot="1">
      <c r="B6" s="36"/>
      <c r="C6" s="141"/>
      <c r="D6" s="64" t="s">
        <v>0</v>
      </c>
      <c r="E6" s="6" t="s">
        <v>1</v>
      </c>
      <c r="F6" s="64" t="s">
        <v>0</v>
      </c>
      <c r="G6" s="6" t="s">
        <v>1</v>
      </c>
      <c r="H6" s="64" t="s">
        <v>0</v>
      </c>
      <c r="I6" s="6" t="s">
        <v>1</v>
      </c>
      <c r="J6" s="64" t="s">
        <v>0</v>
      </c>
      <c r="K6" s="6" t="s">
        <v>1</v>
      </c>
      <c r="L6" s="64" t="s">
        <v>0</v>
      </c>
      <c r="M6" s="6" t="s">
        <v>1</v>
      </c>
      <c r="N6" s="64" t="s">
        <v>0</v>
      </c>
      <c r="O6" s="6" t="s">
        <v>1</v>
      </c>
      <c r="P6" s="64" t="s">
        <v>0</v>
      </c>
      <c r="Q6" s="6" t="s">
        <v>1</v>
      </c>
      <c r="R6" s="64" t="s">
        <v>0</v>
      </c>
      <c r="S6" s="6" t="s">
        <v>1</v>
      </c>
      <c r="T6" s="146"/>
      <c r="U6" s="146"/>
      <c r="V6" s="153"/>
      <c r="W6" s="153"/>
      <c r="X6" s="146"/>
      <c r="Y6" s="37"/>
    </row>
    <row r="7" spans="2:25" ht="18.75" customHeight="1">
      <c r="B7" s="138" t="s">
        <v>6</v>
      </c>
      <c r="C7" s="7" t="s">
        <v>32</v>
      </c>
      <c r="D7" s="79">
        <v>4</v>
      </c>
      <c r="E7" s="76">
        <f aca="true" t="shared" si="0" ref="E7:E19">IF(D7=""," ",IF(D7=0,0,IF(D7&gt;20,5,-5*D7+105)))</f>
        <v>85</v>
      </c>
      <c r="F7" s="79">
        <v>5</v>
      </c>
      <c r="G7" s="75">
        <f aca="true" t="shared" si="1" ref="G7:G19">IF(F7=""," ",IF(F7=0,0,IF(F7&gt;20,5,-5*F7+105)))</f>
        <v>80</v>
      </c>
      <c r="H7" s="79">
        <v>2</v>
      </c>
      <c r="I7" s="75">
        <f aca="true" t="shared" si="2" ref="I7:I19">IF(H7=""," ",IF(H7=0,0,IF(H7&gt;20,5,-5*H7+105)))</f>
        <v>95</v>
      </c>
      <c r="J7" s="79">
        <v>3</v>
      </c>
      <c r="K7" s="75">
        <f aca="true" t="shared" si="3" ref="K7:K19">IF(J7=""," ",IF(J7=0,0,IF(J7&gt;20,5,-5*J7+105)))</f>
        <v>90</v>
      </c>
      <c r="L7" s="79">
        <v>6</v>
      </c>
      <c r="M7" s="75">
        <f aca="true" t="shared" si="4" ref="M7:M19">IF(L7=""," ",IF(L7=0,0,IF(L7&gt;20,5,-5*L7+105)))</f>
        <v>75</v>
      </c>
      <c r="N7" s="79">
        <v>6</v>
      </c>
      <c r="O7" s="75">
        <f aca="true" t="shared" si="5" ref="O7:O19">IF(N7=""," ",IF(N7=0,0,IF(N7&gt;20,5,-5*N7+105)))</f>
        <v>75</v>
      </c>
      <c r="P7" s="79">
        <v>5</v>
      </c>
      <c r="Q7" s="75">
        <f aca="true" t="shared" si="6" ref="Q7:Q19">IF(P7=""," ",IF(P7=0,0,IF(P7&gt;20,5,-5*P7+105)))</f>
        <v>80</v>
      </c>
      <c r="R7" s="79"/>
      <c r="S7" s="75" t="str">
        <f aca="true" t="shared" si="7" ref="S7:S19">IF(R7=""," ",IF(R7=0,0,IF(R7&gt;20,5,-5*R7+105)))</f>
        <v> </v>
      </c>
      <c r="T7" s="11">
        <f aca="true" t="shared" si="8" ref="T7:X19">T29</f>
        <v>35</v>
      </c>
      <c r="U7" s="11">
        <f t="shared" si="8"/>
        <v>615</v>
      </c>
      <c r="V7" s="11">
        <f t="shared" si="8"/>
        <v>465</v>
      </c>
      <c r="W7" s="11">
        <f t="shared" si="8"/>
        <v>2</v>
      </c>
      <c r="X7" s="11">
        <f t="shared" si="8"/>
        <v>0</v>
      </c>
      <c r="Y7" s="37"/>
    </row>
    <row r="8" spans="2:25" ht="18.75" customHeight="1">
      <c r="B8" s="138"/>
      <c r="C8" s="8" t="s">
        <v>31</v>
      </c>
      <c r="D8" s="80">
        <v>2</v>
      </c>
      <c r="E8" s="76">
        <f t="shared" si="0"/>
        <v>95</v>
      </c>
      <c r="F8" s="80">
        <v>4</v>
      </c>
      <c r="G8" s="76">
        <f t="shared" si="1"/>
        <v>85</v>
      </c>
      <c r="H8" s="80">
        <v>4</v>
      </c>
      <c r="I8" s="76">
        <f t="shared" si="2"/>
        <v>85</v>
      </c>
      <c r="J8" s="80">
        <v>1</v>
      </c>
      <c r="K8" s="76">
        <f t="shared" si="3"/>
        <v>100</v>
      </c>
      <c r="L8" s="80">
        <v>4</v>
      </c>
      <c r="M8" s="76">
        <f t="shared" si="4"/>
        <v>85</v>
      </c>
      <c r="N8" s="80">
        <v>1</v>
      </c>
      <c r="O8" s="76">
        <f t="shared" si="5"/>
        <v>100</v>
      </c>
      <c r="P8" s="128">
        <v>0</v>
      </c>
      <c r="Q8" s="129">
        <f t="shared" si="6"/>
        <v>0</v>
      </c>
      <c r="R8" s="80"/>
      <c r="S8" s="76" t="str">
        <f t="shared" si="7"/>
        <v> </v>
      </c>
      <c r="T8" s="12">
        <f t="shared" si="8"/>
        <v>30</v>
      </c>
      <c r="U8" s="12">
        <f t="shared" si="8"/>
        <v>580</v>
      </c>
      <c r="V8" s="12">
        <f t="shared" si="8"/>
        <v>495</v>
      </c>
      <c r="W8" s="12">
        <f t="shared" si="8"/>
        <v>1</v>
      </c>
      <c r="X8" s="12">
        <f t="shared" si="8"/>
        <v>2</v>
      </c>
      <c r="Y8" s="37"/>
    </row>
    <row r="9" spans="2:25" ht="18.75" customHeight="1">
      <c r="B9" s="138"/>
      <c r="C9" s="8" t="s">
        <v>39</v>
      </c>
      <c r="D9" s="80">
        <v>3</v>
      </c>
      <c r="E9" s="76">
        <f t="shared" si="0"/>
        <v>90</v>
      </c>
      <c r="F9" s="80">
        <v>7</v>
      </c>
      <c r="G9" s="76">
        <f t="shared" si="1"/>
        <v>70</v>
      </c>
      <c r="H9" s="80">
        <v>5</v>
      </c>
      <c r="I9" s="76">
        <f t="shared" si="2"/>
        <v>80</v>
      </c>
      <c r="J9" s="80">
        <v>5</v>
      </c>
      <c r="K9" s="76">
        <f t="shared" si="3"/>
        <v>80</v>
      </c>
      <c r="L9" s="80">
        <v>8</v>
      </c>
      <c r="M9" s="76">
        <f t="shared" si="4"/>
        <v>65</v>
      </c>
      <c r="N9" s="80">
        <v>8</v>
      </c>
      <c r="O9" s="76">
        <f t="shared" si="5"/>
        <v>65</v>
      </c>
      <c r="P9" s="80">
        <v>6</v>
      </c>
      <c r="Q9" s="76">
        <f t="shared" si="6"/>
        <v>75</v>
      </c>
      <c r="R9" s="80"/>
      <c r="S9" s="76" t="str">
        <f t="shared" si="7"/>
        <v> </v>
      </c>
      <c r="T9" s="12">
        <f t="shared" si="8"/>
        <v>35</v>
      </c>
      <c r="U9" s="12">
        <f t="shared" si="8"/>
        <v>560</v>
      </c>
      <c r="V9" s="12">
        <f t="shared" si="8"/>
        <v>430</v>
      </c>
      <c r="W9" s="12">
        <f t="shared" si="8"/>
        <v>4</v>
      </c>
      <c r="X9" s="12">
        <f t="shared" si="8"/>
        <v>0</v>
      </c>
      <c r="Y9" s="37"/>
    </row>
    <row r="10" spans="2:25" ht="18.75" customHeight="1">
      <c r="B10" s="138"/>
      <c r="C10" s="9" t="s">
        <v>54</v>
      </c>
      <c r="D10" s="127">
        <v>0</v>
      </c>
      <c r="E10" s="129">
        <f t="shared" si="0"/>
        <v>0</v>
      </c>
      <c r="F10" s="127">
        <v>0</v>
      </c>
      <c r="G10" s="129">
        <f t="shared" si="1"/>
        <v>0</v>
      </c>
      <c r="H10" s="81">
        <v>1</v>
      </c>
      <c r="I10" s="76">
        <f t="shared" si="2"/>
        <v>100</v>
      </c>
      <c r="J10" s="81">
        <v>2</v>
      </c>
      <c r="K10" s="76">
        <f t="shared" si="3"/>
        <v>95</v>
      </c>
      <c r="L10" s="81">
        <v>7</v>
      </c>
      <c r="M10" s="76">
        <f t="shared" si="4"/>
        <v>70</v>
      </c>
      <c r="N10" s="81">
        <v>4</v>
      </c>
      <c r="O10" s="76">
        <f t="shared" si="5"/>
        <v>85</v>
      </c>
      <c r="P10" s="81">
        <v>3</v>
      </c>
      <c r="Q10" s="77">
        <f t="shared" si="6"/>
        <v>90</v>
      </c>
      <c r="R10" s="81"/>
      <c r="S10" s="82" t="str">
        <f t="shared" si="7"/>
        <v> </v>
      </c>
      <c r="T10" s="12">
        <f t="shared" si="8"/>
        <v>25</v>
      </c>
      <c r="U10" s="12">
        <f t="shared" si="8"/>
        <v>465</v>
      </c>
      <c r="V10" s="12">
        <f t="shared" si="8"/>
        <v>465</v>
      </c>
      <c r="W10" s="12">
        <f t="shared" si="8"/>
        <v>2</v>
      </c>
      <c r="X10" s="12">
        <f t="shared" si="8"/>
        <v>1</v>
      </c>
      <c r="Y10" s="37"/>
    </row>
    <row r="11" spans="2:25" ht="18.75" customHeight="1">
      <c r="B11" s="138"/>
      <c r="C11" s="8" t="s">
        <v>34</v>
      </c>
      <c r="D11" s="80">
        <v>1</v>
      </c>
      <c r="E11" s="76">
        <f t="shared" si="0"/>
        <v>100</v>
      </c>
      <c r="F11" s="80">
        <v>2</v>
      </c>
      <c r="G11" s="76">
        <f t="shared" si="1"/>
        <v>95</v>
      </c>
      <c r="H11" s="80">
        <v>6</v>
      </c>
      <c r="I11" s="76">
        <f t="shared" si="2"/>
        <v>75</v>
      </c>
      <c r="J11" s="128">
        <v>0</v>
      </c>
      <c r="K11" s="129">
        <f t="shared" si="3"/>
        <v>0</v>
      </c>
      <c r="L11" s="128">
        <v>0</v>
      </c>
      <c r="M11" s="129">
        <f t="shared" si="4"/>
        <v>0</v>
      </c>
      <c r="N11" s="80">
        <v>7</v>
      </c>
      <c r="O11" s="76">
        <f t="shared" si="5"/>
        <v>70</v>
      </c>
      <c r="P11" s="80">
        <v>9</v>
      </c>
      <c r="Q11" s="76">
        <f t="shared" si="6"/>
        <v>60</v>
      </c>
      <c r="R11" s="80"/>
      <c r="S11" s="76" t="str">
        <f t="shared" si="7"/>
        <v> </v>
      </c>
      <c r="T11" s="12">
        <f t="shared" si="8"/>
        <v>25</v>
      </c>
      <c r="U11" s="12">
        <f t="shared" si="8"/>
        <v>425</v>
      </c>
      <c r="V11" s="12">
        <f t="shared" si="8"/>
        <v>425</v>
      </c>
      <c r="W11" s="12">
        <f t="shared" si="8"/>
        <v>5</v>
      </c>
      <c r="X11" s="12">
        <f t="shared" si="8"/>
        <v>1</v>
      </c>
      <c r="Y11" s="37"/>
    </row>
    <row r="12" spans="2:25" ht="18.75" customHeight="1">
      <c r="B12" s="138"/>
      <c r="C12" s="9" t="s">
        <v>48</v>
      </c>
      <c r="D12" s="127">
        <v>0</v>
      </c>
      <c r="E12" s="129">
        <f t="shared" si="0"/>
        <v>0</v>
      </c>
      <c r="F12" s="81">
        <v>1</v>
      </c>
      <c r="G12" s="76">
        <f t="shared" si="1"/>
        <v>100</v>
      </c>
      <c r="H12" s="81">
        <v>3</v>
      </c>
      <c r="I12" s="76">
        <f t="shared" si="2"/>
        <v>90</v>
      </c>
      <c r="J12" s="127">
        <v>0</v>
      </c>
      <c r="K12" s="129">
        <f t="shared" si="3"/>
        <v>0</v>
      </c>
      <c r="L12" s="81">
        <v>1</v>
      </c>
      <c r="M12" s="76">
        <f t="shared" si="4"/>
        <v>100</v>
      </c>
      <c r="N12" s="127">
        <v>0</v>
      </c>
      <c r="O12" s="130">
        <f t="shared" si="5"/>
        <v>0</v>
      </c>
      <c r="P12" s="81">
        <v>1</v>
      </c>
      <c r="Q12" s="76">
        <f t="shared" si="6"/>
        <v>100</v>
      </c>
      <c r="R12" s="81"/>
      <c r="S12" s="77" t="str">
        <f t="shared" si="7"/>
        <v> </v>
      </c>
      <c r="T12" s="12">
        <f t="shared" si="8"/>
        <v>20</v>
      </c>
      <c r="U12" s="12">
        <f t="shared" si="8"/>
        <v>410</v>
      </c>
      <c r="V12" s="12">
        <f t="shared" si="8"/>
        <v>410</v>
      </c>
      <c r="W12" s="12">
        <f t="shared" si="8"/>
        <v>6</v>
      </c>
      <c r="X12" s="12">
        <f t="shared" si="8"/>
        <v>3</v>
      </c>
      <c r="Y12" s="37"/>
    </row>
    <row r="13" spans="2:25" ht="18.75" customHeight="1">
      <c r="B13" s="138"/>
      <c r="C13" s="9" t="s">
        <v>49</v>
      </c>
      <c r="D13" s="127">
        <v>0</v>
      </c>
      <c r="E13" s="129">
        <f t="shared" si="0"/>
        <v>0</v>
      </c>
      <c r="F13" s="81">
        <v>6</v>
      </c>
      <c r="G13" s="76">
        <f t="shared" si="1"/>
        <v>75</v>
      </c>
      <c r="H13" s="81">
        <v>7</v>
      </c>
      <c r="I13" s="76">
        <f t="shared" si="2"/>
        <v>70</v>
      </c>
      <c r="J13" s="81">
        <v>6</v>
      </c>
      <c r="K13" s="76">
        <f t="shared" si="3"/>
        <v>75</v>
      </c>
      <c r="L13" s="81">
        <v>5</v>
      </c>
      <c r="M13" s="76">
        <f t="shared" si="4"/>
        <v>80</v>
      </c>
      <c r="N13" s="127">
        <v>0</v>
      </c>
      <c r="O13" s="130">
        <f t="shared" si="5"/>
        <v>0</v>
      </c>
      <c r="P13" s="81">
        <v>7</v>
      </c>
      <c r="Q13" s="76">
        <f t="shared" si="6"/>
        <v>70</v>
      </c>
      <c r="R13" s="81"/>
      <c r="S13" s="77" t="str">
        <f t="shared" si="7"/>
        <v> </v>
      </c>
      <c r="T13" s="12">
        <f t="shared" si="8"/>
        <v>25</v>
      </c>
      <c r="U13" s="12">
        <f t="shared" si="8"/>
        <v>395</v>
      </c>
      <c r="V13" s="12">
        <f t="shared" si="8"/>
        <v>395</v>
      </c>
      <c r="W13" s="12">
        <f t="shared" si="8"/>
        <v>7</v>
      </c>
      <c r="X13" s="12">
        <f t="shared" si="8"/>
        <v>0</v>
      </c>
      <c r="Y13" s="37"/>
    </row>
    <row r="14" spans="2:25" ht="18.75" customHeight="1">
      <c r="B14" s="138"/>
      <c r="C14" s="8" t="s">
        <v>64</v>
      </c>
      <c r="D14" s="128">
        <v>0</v>
      </c>
      <c r="E14" s="129">
        <f t="shared" si="0"/>
        <v>0</v>
      </c>
      <c r="F14" s="128">
        <v>0</v>
      </c>
      <c r="G14" s="129">
        <f t="shared" si="1"/>
        <v>0</v>
      </c>
      <c r="H14" s="128">
        <v>0</v>
      </c>
      <c r="I14" s="129">
        <f t="shared" si="2"/>
        <v>0</v>
      </c>
      <c r="J14" s="80">
        <v>4</v>
      </c>
      <c r="K14" s="76">
        <f t="shared" si="3"/>
        <v>85</v>
      </c>
      <c r="L14" s="80">
        <v>3</v>
      </c>
      <c r="M14" s="76">
        <f t="shared" si="4"/>
        <v>90</v>
      </c>
      <c r="N14" s="80">
        <v>3</v>
      </c>
      <c r="O14" s="76">
        <f t="shared" si="5"/>
        <v>90</v>
      </c>
      <c r="P14" s="80">
        <v>4</v>
      </c>
      <c r="Q14" s="76">
        <f t="shared" si="6"/>
        <v>85</v>
      </c>
      <c r="R14" s="80"/>
      <c r="S14" s="76" t="str">
        <f t="shared" si="7"/>
        <v> </v>
      </c>
      <c r="T14" s="12">
        <f t="shared" si="8"/>
        <v>20</v>
      </c>
      <c r="U14" s="12">
        <f t="shared" si="8"/>
        <v>370</v>
      </c>
      <c r="V14" s="12">
        <f t="shared" si="8"/>
        <v>370</v>
      </c>
      <c r="W14" s="12">
        <f t="shared" si="8"/>
        <v>8</v>
      </c>
      <c r="X14" s="12">
        <f t="shared" si="8"/>
        <v>0</v>
      </c>
      <c r="Y14" s="37"/>
    </row>
    <row r="15" spans="2:25" ht="18.75" customHeight="1">
      <c r="B15" s="138"/>
      <c r="C15" s="8" t="s">
        <v>47</v>
      </c>
      <c r="D15" s="128">
        <v>0</v>
      </c>
      <c r="E15" s="129">
        <f t="shared" si="0"/>
        <v>0</v>
      </c>
      <c r="F15" s="80">
        <v>3</v>
      </c>
      <c r="G15" s="76">
        <f t="shared" si="1"/>
        <v>90</v>
      </c>
      <c r="H15" s="128">
        <v>0</v>
      </c>
      <c r="I15" s="129">
        <f t="shared" si="2"/>
        <v>0</v>
      </c>
      <c r="J15" s="128">
        <v>0</v>
      </c>
      <c r="K15" s="129">
        <f t="shared" si="3"/>
        <v>0</v>
      </c>
      <c r="L15" s="80">
        <v>2</v>
      </c>
      <c r="M15" s="76">
        <f t="shared" si="4"/>
        <v>95</v>
      </c>
      <c r="N15" s="80">
        <v>2</v>
      </c>
      <c r="O15" s="76">
        <f t="shared" si="5"/>
        <v>95</v>
      </c>
      <c r="P15" s="128">
        <v>0</v>
      </c>
      <c r="Q15" s="129">
        <f t="shared" si="6"/>
        <v>0</v>
      </c>
      <c r="R15" s="80"/>
      <c r="S15" s="76" t="str">
        <f t="shared" si="7"/>
        <v> </v>
      </c>
      <c r="T15" s="12">
        <f t="shared" si="8"/>
        <v>15</v>
      </c>
      <c r="U15" s="12">
        <f t="shared" si="8"/>
        <v>295</v>
      </c>
      <c r="V15" s="12">
        <f t="shared" si="8"/>
        <v>295</v>
      </c>
      <c r="W15" s="12">
        <f t="shared" si="8"/>
        <v>9</v>
      </c>
      <c r="X15" s="12">
        <f t="shared" si="8"/>
        <v>0</v>
      </c>
      <c r="Y15" s="37"/>
    </row>
    <row r="16" spans="2:25" ht="18.75" customHeight="1">
      <c r="B16" s="138"/>
      <c r="C16" s="9" t="s">
        <v>41</v>
      </c>
      <c r="D16" s="81">
        <v>5</v>
      </c>
      <c r="E16" s="76">
        <f t="shared" si="0"/>
        <v>80</v>
      </c>
      <c r="F16" s="127">
        <v>0</v>
      </c>
      <c r="G16" s="129">
        <f t="shared" si="1"/>
        <v>0</v>
      </c>
      <c r="H16" s="81">
        <v>8</v>
      </c>
      <c r="I16" s="76">
        <f t="shared" si="2"/>
        <v>65</v>
      </c>
      <c r="J16" s="127">
        <v>0</v>
      </c>
      <c r="K16" s="130">
        <f t="shared" si="3"/>
        <v>0</v>
      </c>
      <c r="L16" s="81">
        <v>9</v>
      </c>
      <c r="M16" s="77">
        <f t="shared" si="4"/>
        <v>60</v>
      </c>
      <c r="N16" s="127">
        <v>0</v>
      </c>
      <c r="O16" s="130">
        <f t="shared" si="5"/>
        <v>0</v>
      </c>
      <c r="P16" s="127">
        <v>0</v>
      </c>
      <c r="Q16" s="129">
        <f t="shared" si="6"/>
        <v>0</v>
      </c>
      <c r="R16" s="81"/>
      <c r="S16" s="76" t="str">
        <f t="shared" si="7"/>
        <v> </v>
      </c>
      <c r="T16" s="12">
        <f t="shared" si="8"/>
        <v>15</v>
      </c>
      <c r="U16" s="12">
        <f t="shared" si="8"/>
        <v>220</v>
      </c>
      <c r="V16" s="12">
        <f t="shared" si="8"/>
        <v>220</v>
      </c>
      <c r="W16" s="12">
        <f t="shared" si="8"/>
        <v>10</v>
      </c>
      <c r="X16" s="12">
        <f t="shared" si="8"/>
        <v>0</v>
      </c>
      <c r="Y16" s="37"/>
    </row>
    <row r="17" spans="2:25" ht="18.75" customHeight="1">
      <c r="B17" s="138"/>
      <c r="C17" s="8" t="s">
        <v>30</v>
      </c>
      <c r="D17" s="128">
        <v>0</v>
      </c>
      <c r="E17" s="129">
        <f t="shared" si="0"/>
        <v>0</v>
      </c>
      <c r="F17" s="128">
        <v>0</v>
      </c>
      <c r="G17" s="129">
        <f t="shared" si="1"/>
        <v>0</v>
      </c>
      <c r="H17" s="80">
        <v>9</v>
      </c>
      <c r="I17" s="76">
        <f t="shared" si="2"/>
        <v>60</v>
      </c>
      <c r="J17" s="128">
        <v>0</v>
      </c>
      <c r="K17" s="129">
        <f t="shared" si="3"/>
        <v>0</v>
      </c>
      <c r="L17" s="128">
        <v>0</v>
      </c>
      <c r="M17" s="129">
        <f t="shared" si="4"/>
        <v>0</v>
      </c>
      <c r="N17" s="80">
        <v>5</v>
      </c>
      <c r="O17" s="76">
        <f t="shared" si="5"/>
        <v>80</v>
      </c>
      <c r="P17" s="128">
        <v>0</v>
      </c>
      <c r="Q17" s="129">
        <f t="shared" si="6"/>
        <v>0</v>
      </c>
      <c r="R17" s="80"/>
      <c r="S17" s="76" t="str">
        <f t="shared" si="7"/>
        <v> </v>
      </c>
      <c r="T17" s="12">
        <f t="shared" si="8"/>
        <v>10</v>
      </c>
      <c r="U17" s="12">
        <f t="shared" si="8"/>
        <v>150</v>
      </c>
      <c r="V17" s="12">
        <f t="shared" si="8"/>
        <v>150</v>
      </c>
      <c r="W17" s="12">
        <f t="shared" si="8"/>
        <v>11</v>
      </c>
      <c r="X17" s="12">
        <f t="shared" si="8"/>
        <v>0</v>
      </c>
      <c r="Y17" s="37"/>
    </row>
    <row r="18" spans="2:25" ht="18.75" customHeight="1">
      <c r="B18" s="138"/>
      <c r="C18" s="9" t="s">
        <v>78</v>
      </c>
      <c r="D18" s="127">
        <v>0</v>
      </c>
      <c r="E18" s="130">
        <f t="shared" si="0"/>
        <v>0</v>
      </c>
      <c r="F18" s="127">
        <v>0</v>
      </c>
      <c r="G18" s="130">
        <f t="shared" si="1"/>
        <v>0</v>
      </c>
      <c r="H18" s="127">
        <v>0</v>
      </c>
      <c r="I18" s="130">
        <f t="shared" si="2"/>
        <v>0</v>
      </c>
      <c r="J18" s="127">
        <v>0</v>
      </c>
      <c r="K18" s="130">
        <f t="shared" si="3"/>
        <v>0</v>
      </c>
      <c r="L18" s="127">
        <v>0</v>
      </c>
      <c r="M18" s="130">
        <f t="shared" si="4"/>
        <v>0</v>
      </c>
      <c r="N18" s="127">
        <v>0</v>
      </c>
      <c r="O18" s="130">
        <f t="shared" si="5"/>
        <v>0</v>
      </c>
      <c r="P18" s="81">
        <v>2</v>
      </c>
      <c r="Q18" s="77">
        <f t="shared" si="6"/>
        <v>95</v>
      </c>
      <c r="R18" s="81"/>
      <c r="S18" s="77" t="str">
        <f t="shared" si="7"/>
        <v> </v>
      </c>
      <c r="T18" s="12">
        <f t="shared" si="8"/>
        <v>5</v>
      </c>
      <c r="U18" s="12">
        <f t="shared" si="8"/>
        <v>100</v>
      </c>
      <c r="V18" s="12">
        <f t="shared" si="8"/>
        <v>100</v>
      </c>
      <c r="W18" s="12">
        <f t="shared" si="8"/>
        <v>12</v>
      </c>
      <c r="X18" s="12">
        <f t="shared" si="8"/>
        <v>0</v>
      </c>
      <c r="Y18" s="37"/>
    </row>
    <row r="19" spans="2:25" ht="18.75" customHeight="1">
      <c r="B19" s="138"/>
      <c r="C19" s="9" t="s">
        <v>79</v>
      </c>
      <c r="D19" s="127">
        <v>0</v>
      </c>
      <c r="E19" s="130">
        <f t="shared" si="0"/>
        <v>0</v>
      </c>
      <c r="F19" s="127">
        <v>0</v>
      </c>
      <c r="G19" s="130">
        <f t="shared" si="1"/>
        <v>0</v>
      </c>
      <c r="H19" s="127">
        <v>0</v>
      </c>
      <c r="I19" s="130">
        <f t="shared" si="2"/>
        <v>0</v>
      </c>
      <c r="J19" s="127">
        <v>0</v>
      </c>
      <c r="K19" s="130">
        <f t="shared" si="3"/>
        <v>0</v>
      </c>
      <c r="L19" s="127">
        <v>0</v>
      </c>
      <c r="M19" s="130">
        <f t="shared" si="4"/>
        <v>0</v>
      </c>
      <c r="N19" s="127">
        <v>0</v>
      </c>
      <c r="O19" s="130">
        <f t="shared" si="5"/>
        <v>0</v>
      </c>
      <c r="P19" s="81">
        <v>8</v>
      </c>
      <c r="Q19" s="77">
        <f t="shared" si="6"/>
        <v>65</v>
      </c>
      <c r="R19" s="81"/>
      <c r="S19" s="77" t="str">
        <f t="shared" si="7"/>
        <v> </v>
      </c>
      <c r="T19" s="12">
        <f t="shared" si="8"/>
        <v>5</v>
      </c>
      <c r="U19" s="12">
        <f t="shared" si="8"/>
        <v>70</v>
      </c>
      <c r="V19" s="12">
        <f t="shared" si="8"/>
        <v>70</v>
      </c>
      <c r="W19" s="12">
        <f t="shared" si="8"/>
        <v>13</v>
      </c>
      <c r="X19" s="12">
        <f t="shared" si="8"/>
        <v>0</v>
      </c>
      <c r="Y19" s="37"/>
    </row>
    <row r="20" spans="2:25" ht="18.75" customHeight="1">
      <c r="B20" s="138"/>
      <c r="C20" s="8"/>
      <c r="D20" s="80"/>
      <c r="E20" s="76" t="str">
        <f aca="true" t="shared" si="9" ref="E20:E26">IF(D20=""," ",IF(D20=0,0,IF(D20&gt;20,5,-5*D20+105)))</f>
        <v> </v>
      </c>
      <c r="F20" s="80"/>
      <c r="G20" s="76" t="str">
        <f aca="true" t="shared" si="10" ref="G20:G26">IF(F20=""," ",IF(F20=0,0,IF(F20&gt;20,5,-5*F20+105)))</f>
        <v> </v>
      </c>
      <c r="H20" s="80"/>
      <c r="I20" s="76" t="str">
        <f aca="true" t="shared" si="11" ref="I20:I26">IF(H20=""," ",IF(H20=0,0,IF(H20&gt;20,5,-5*H20+105)))</f>
        <v> </v>
      </c>
      <c r="J20" s="80"/>
      <c r="K20" s="76" t="str">
        <f aca="true" t="shared" si="12" ref="K20:K26">IF(J20=""," ",IF(J20=0,0,IF(J20&gt;20,5,-5*J20+105)))</f>
        <v> </v>
      </c>
      <c r="L20" s="80"/>
      <c r="M20" s="76" t="str">
        <f aca="true" t="shared" si="13" ref="M20:M26">IF(L20=""," ",IF(L20=0,0,IF(L20&gt;20,5,-5*L20+105)))</f>
        <v> </v>
      </c>
      <c r="N20" s="80"/>
      <c r="O20" s="76" t="str">
        <f aca="true" t="shared" si="14" ref="O20:O26">IF(N20=""," ",IF(N20=0,0,IF(N20&gt;20,5,-5*N20+105)))</f>
        <v> </v>
      </c>
      <c r="P20" s="80"/>
      <c r="Q20" s="76" t="str">
        <f aca="true" t="shared" si="15" ref="Q20:Q26">IF(P20=""," ",IF(P20=0,0,IF(P20&gt;20,5,-5*P20+105)))</f>
        <v> </v>
      </c>
      <c r="R20" s="80"/>
      <c r="S20" s="76" t="str">
        <f aca="true" t="shared" si="16" ref="S20:S26">IF(R20=""," ",IF(R20=0,0,IF(R20&gt;20,5,-5*R20+105)))</f>
        <v> </v>
      </c>
      <c r="T20" s="12">
        <f aca="true" t="shared" si="17" ref="T20:X26">T42</f>
        <v>0</v>
      </c>
      <c r="U20" s="12">
        <f t="shared" si="17"/>
        <v>0</v>
      </c>
      <c r="V20" s="12" t="str">
        <f t="shared" si="17"/>
        <v> </v>
      </c>
      <c r="W20" s="12" t="str">
        <f t="shared" si="17"/>
        <v> </v>
      </c>
      <c r="X20" s="12">
        <f t="shared" si="17"/>
        <v>0</v>
      </c>
      <c r="Y20" s="37"/>
    </row>
    <row r="21" spans="2:25" ht="18.75" customHeight="1">
      <c r="B21" s="138"/>
      <c r="C21" s="8"/>
      <c r="D21" s="80"/>
      <c r="E21" s="76" t="str">
        <f t="shared" si="9"/>
        <v> </v>
      </c>
      <c r="F21" s="80"/>
      <c r="G21" s="76" t="str">
        <f t="shared" si="10"/>
        <v> </v>
      </c>
      <c r="H21" s="80"/>
      <c r="I21" s="76" t="str">
        <f t="shared" si="11"/>
        <v> </v>
      </c>
      <c r="J21" s="80"/>
      <c r="K21" s="76" t="str">
        <f t="shared" si="12"/>
        <v> </v>
      </c>
      <c r="L21" s="80"/>
      <c r="M21" s="76" t="str">
        <f t="shared" si="13"/>
        <v> </v>
      </c>
      <c r="N21" s="80"/>
      <c r="O21" s="76" t="str">
        <f t="shared" si="14"/>
        <v> </v>
      </c>
      <c r="P21" s="80"/>
      <c r="Q21" s="76" t="str">
        <f t="shared" si="15"/>
        <v> </v>
      </c>
      <c r="R21" s="80"/>
      <c r="S21" s="76" t="str">
        <f t="shared" si="16"/>
        <v> </v>
      </c>
      <c r="T21" s="12">
        <f t="shared" si="17"/>
        <v>0</v>
      </c>
      <c r="U21" s="12">
        <f t="shared" si="17"/>
        <v>0</v>
      </c>
      <c r="V21" s="12" t="str">
        <f t="shared" si="17"/>
        <v> </v>
      </c>
      <c r="W21" s="12" t="str">
        <f t="shared" si="17"/>
        <v> </v>
      </c>
      <c r="X21" s="12">
        <f t="shared" si="17"/>
        <v>0</v>
      </c>
      <c r="Y21" s="37"/>
    </row>
    <row r="22" spans="2:25" ht="18.75" customHeight="1">
      <c r="B22" s="138"/>
      <c r="C22" s="9"/>
      <c r="D22" s="81"/>
      <c r="E22" s="77" t="str">
        <f t="shared" si="9"/>
        <v> </v>
      </c>
      <c r="F22" s="81"/>
      <c r="G22" s="77" t="str">
        <f t="shared" si="10"/>
        <v> </v>
      </c>
      <c r="H22" s="81"/>
      <c r="I22" s="77" t="str">
        <f t="shared" si="11"/>
        <v> </v>
      </c>
      <c r="J22" s="81"/>
      <c r="K22" s="77" t="str">
        <f t="shared" si="12"/>
        <v> </v>
      </c>
      <c r="L22" s="81"/>
      <c r="M22" s="77" t="str">
        <f t="shared" si="13"/>
        <v> </v>
      </c>
      <c r="N22" s="81"/>
      <c r="O22" s="77" t="str">
        <f t="shared" si="14"/>
        <v> </v>
      </c>
      <c r="P22" s="81"/>
      <c r="Q22" s="77" t="str">
        <f t="shared" si="15"/>
        <v> </v>
      </c>
      <c r="R22" s="81"/>
      <c r="S22" s="82" t="str">
        <f t="shared" si="16"/>
        <v> </v>
      </c>
      <c r="T22" s="12">
        <f t="shared" si="17"/>
        <v>0</v>
      </c>
      <c r="U22" s="12">
        <f t="shared" si="17"/>
        <v>0</v>
      </c>
      <c r="V22" s="12" t="str">
        <f t="shared" si="17"/>
        <v> </v>
      </c>
      <c r="W22" s="12" t="str">
        <f t="shared" si="17"/>
        <v> </v>
      </c>
      <c r="X22" s="12">
        <f t="shared" si="17"/>
        <v>0</v>
      </c>
      <c r="Y22" s="37"/>
    </row>
    <row r="23" spans="2:25" ht="18.75" customHeight="1">
      <c r="B23" s="138"/>
      <c r="C23" s="8"/>
      <c r="D23" s="80"/>
      <c r="E23" s="76" t="str">
        <f t="shared" si="9"/>
        <v> </v>
      </c>
      <c r="F23" s="80"/>
      <c r="G23" s="76" t="str">
        <f t="shared" si="10"/>
        <v> </v>
      </c>
      <c r="H23" s="80"/>
      <c r="I23" s="76" t="str">
        <f t="shared" si="11"/>
        <v> </v>
      </c>
      <c r="J23" s="80"/>
      <c r="K23" s="76" t="str">
        <f t="shared" si="12"/>
        <v> </v>
      </c>
      <c r="L23" s="80"/>
      <c r="M23" s="76" t="str">
        <f t="shared" si="13"/>
        <v> </v>
      </c>
      <c r="N23" s="80"/>
      <c r="O23" s="76" t="str">
        <f t="shared" si="14"/>
        <v> </v>
      </c>
      <c r="P23" s="80"/>
      <c r="Q23" s="76" t="str">
        <f t="shared" si="15"/>
        <v> </v>
      </c>
      <c r="R23" s="80"/>
      <c r="S23" s="76" t="str">
        <f t="shared" si="16"/>
        <v> </v>
      </c>
      <c r="T23" s="12">
        <f t="shared" si="17"/>
        <v>0</v>
      </c>
      <c r="U23" s="12">
        <f t="shared" si="17"/>
        <v>0</v>
      </c>
      <c r="V23" s="12" t="str">
        <f t="shared" si="17"/>
        <v> </v>
      </c>
      <c r="W23" s="12" t="str">
        <f t="shared" si="17"/>
        <v> </v>
      </c>
      <c r="X23" s="12">
        <f t="shared" si="17"/>
        <v>0</v>
      </c>
      <c r="Y23" s="37"/>
    </row>
    <row r="24" spans="2:25" ht="18.75" customHeight="1">
      <c r="B24" s="138"/>
      <c r="C24" s="9"/>
      <c r="D24" s="81"/>
      <c r="E24" s="77" t="str">
        <f t="shared" si="9"/>
        <v> </v>
      </c>
      <c r="F24" s="81"/>
      <c r="G24" s="77" t="str">
        <f t="shared" si="10"/>
        <v> </v>
      </c>
      <c r="H24" s="81"/>
      <c r="I24" s="77" t="str">
        <f t="shared" si="11"/>
        <v> </v>
      </c>
      <c r="J24" s="81"/>
      <c r="K24" s="77" t="str">
        <f t="shared" si="12"/>
        <v> </v>
      </c>
      <c r="L24" s="81"/>
      <c r="M24" s="77" t="str">
        <f t="shared" si="13"/>
        <v> </v>
      </c>
      <c r="N24" s="81"/>
      <c r="O24" s="77" t="str">
        <f t="shared" si="14"/>
        <v> </v>
      </c>
      <c r="P24" s="81"/>
      <c r="Q24" s="77" t="str">
        <f t="shared" si="15"/>
        <v> </v>
      </c>
      <c r="R24" s="81"/>
      <c r="S24" s="77" t="str">
        <f t="shared" si="16"/>
        <v> </v>
      </c>
      <c r="T24" s="12">
        <f t="shared" si="17"/>
        <v>0</v>
      </c>
      <c r="U24" s="12">
        <f t="shared" si="17"/>
        <v>0</v>
      </c>
      <c r="V24" s="12" t="str">
        <f t="shared" si="17"/>
        <v> </v>
      </c>
      <c r="W24" s="12" t="str">
        <f t="shared" si="17"/>
        <v> </v>
      </c>
      <c r="X24" s="12">
        <f t="shared" si="17"/>
        <v>0</v>
      </c>
      <c r="Y24" s="37"/>
    </row>
    <row r="25" spans="2:25" ht="18.75" customHeight="1">
      <c r="B25" s="36"/>
      <c r="C25" s="9"/>
      <c r="D25" s="81"/>
      <c r="E25" s="77" t="str">
        <f t="shared" si="9"/>
        <v> </v>
      </c>
      <c r="F25" s="81"/>
      <c r="G25" s="77" t="str">
        <f t="shared" si="10"/>
        <v> </v>
      </c>
      <c r="H25" s="81"/>
      <c r="I25" s="77" t="str">
        <f t="shared" si="11"/>
        <v> </v>
      </c>
      <c r="J25" s="81"/>
      <c r="K25" s="77" t="str">
        <f t="shared" si="12"/>
        <v> </v>
      </c>
      <c r="L25" s="81"/>
      <c r="M25" s="77" t="str">
        <f t="shared" si="13"/>
        <v> </v>
      </c>
      <c r="N25" s="81"/>
      <c r="O25" s="77" t="str">
        <f t="shared" si="14"/>
        <v> </v>
      </c>
      <c r="P25" s="81"/>
      <c r="Q25" s="77" t="str">
        <f t="shared" si="15"/>
        <v> </v>
      </c>
      <c r="R25" s="81"/>
      <c r="S25" s="77" t="str">
        <f t="shared" si="16"/>
        <v> </v>
      </c>
      <c r="T25" s="12">
        <f t="shared" si="17"/>
        <v>0</v>
      </c>
      <c r="U25" s="12">
        <f t="shared" si="17"/>
        <v>0</v>
      </c>
      <c r="V25" s="12" t="str">
        <f t="shared" si="17"/>
        <v> </v>
      </c>
      <c r="W25" s="12" t="str">
        <f t="shared" si="17"/>
        <v> </v>
      </c>
      <c r="X25" s="12">
        <f t="shared" si="17"/>
        <v>0</v>
      </c>
      <c r="Y25" s="37"/>
    </row>
    <row r="26" spans="2:25" ht="18.75" customHeight="1" thickBot="1">
      <c r="B26" s="36"/>
      <c r="C26" s="10"/>
      <c r="D26" s="83"/>
      <c r="E26" s="78" t="str">
        <f t="shared" si="9"/>
        <v> </v>
      </c>
      <c r="F26" s="83"/>
      <c r="G26" s="78" t="str">
        <f t="shared" si="10"/>
        <v> </v>
      </c>
      <c r="H26" s="83"/>
      <c r="I26" s="78" t="str">
        <f t="shared" si="11"/>
        <v> </v>
      </c>
      <c r="J26" s="83"/>
      <c r="K26" s="78" t="str">
        <f t="shared" si="12"/>
        <v> </v>
      </c>
      <c r="L26" s="83"/>
      <c r="M26" s="78" t="str">
        <f t="shared" si="13"/>
        <v> </v>
      </c>
      <c r="N26" s="83"/>
      <c r="O26" s="78" t="str">
        <f t="shared" si="14"/>
        <v> </v>
      </c>
      <c r="P26" s="83"/>
      <c r="Q26" s="78" t="str">
        <f t="shared" si="15"/>
        <v> </v>
      </c>
      <c r="R26" s="83"/>
      <c r="S26" s="78" t="str">
        <f t="shared" si="16"/>
        <v> </v>
      </c>
      <c r="T26" s="13">
        <f t="shared" si="17"/>
        <v>0</v>
      </c>
      <c r="U26" s="13">
        <f t="shared" si="17"/>
        <v>0</v>
      </c>
      <c r="V26" s="13" t="str">
        <f t="shared" si="17"/>
        <v> </v>
      </c>
      <c r="W26" s="13" t="str">
        <f t="shared" si="17"/>
        <v> </v>
      </c>
      <c r="X26" s="13">
        <f t="shared" si="17"/>
        <v>0</v>
      </c>
      <c r="Y26" s="37"/>
    </row>
    <row r="27" spans="2:25" ht="14.25">
      <c r="B27" s="36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37"/>
    </row>
    <row r="28" spans="2:25" ht="14.25" hidden="1">
      <c r="B28" s="36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37"/>
    </row>
    <row r="29" spans="2:25" ht="14.25" hidden="1">
      <c r="B29" s="36"/>
      <c r="C29" s="44" t="str">
        <f aca="true" t="shared" si="18" ref="C29:C34">C7</f>
        <v>Paul Ryer</v>
      </c>
      <c r="D29" s="45"/>
      <c r="E29" s="44">
        <f>E7</f>
        <v>85</v>
      </c>
      <c r="F29" s="45"/>
      <c r="G29" s="44">
        <f>G7</f>
        <v>80</v>
      </c>
      <c r="H29" s="45"/>
      <c r="I29" s="44">
        <f aca="true" t="shared" si="19" ref="I29:I48">I7</f>
        <v>95</v>
      </c>
      <c r="J29" s="45"/>
      <c r="K29" s="44">
        <f aca="true" t="shared" si="20" ref="K29:K48">K7</f>
        <v>90</v>
      </c>
      <c r="L29" s="45"/>
      <c r="M29" s="44">
        <f aca="true" t="shared" si="21" ref="M29:M48">M7</f>
        <v>75</v>
      </c>
      <c r="N29" s="45"/>
      <c r="O29" s="44">
        <f aca="true" t="shared" si="22" ref="O29:O48">O7</f>
        <v>75</v>
      </c>
      <c r="P29" s="45"/>
      <c r="Q29" s="44">
        <f aca="true" t="shared" si="23" ref="Q29:Q48">Q7</f>
        <v>80</v>
      </c>
      <c r="R29" s="45"/>
      <c r="S29" s="44" t="str">
        <f aca="true" t="shared" si="24" ref="S29:S48">S7</f>
        <v> </v>
      </c>
      <c r="T29" s="44">
        <f>COUNTIF(D29:S29,"&gt;0")*5</f>
        <v>35</v>
      </c>
      <c r="U29" s="44">
        <f>SUM(D29:T29)</f>
        <v>615</v>
      </c>
      <c r="V29" s="44">
        <f>IF(Y29&lt;18," ",SUM(D29:S29)-SMALL(D29:S29,1)-SMALL(D29:S29,2)+T29)</f>
        <v>465</v>
      </c>
      <c r="W29" s="44">
        <f>IF(V29=" "," ",RANK(V29,$V$29:$V$48))</f>
        <v>2</v>
      </c>
      <c r="X29" s="44">
        <f>COUNTIF(D29:S29,100)</f>
        <v>0</v>
      </c>
      <c r="Y29" s="46">
        <f>COUNTIF(D29:S29,"&gt;=0")*5</f>
        <v>35</v>
      </c>
    </row>
    <row r="30" spans="2:25" ht="14.25" hidden="1">
      <c r="B30" s="36"/>
      <c r="C30" s="44" t="str">
        <f t="shared" si="18"/>
        <v>Rob Hayes</v>
      </c>
      <c r="D30" s="45"/>
      <c r="E30" s="44">
        <f aca="true" t="shared" si="25" ref="E30:G48">E8</f>
        <v>95</v>
      </c>
      <c r="F30" s="45"/>
      <c r="G30" s="44">
        <f t="shared" si="25"/>
        <v>85</v>
      </c>
      <c r="H30" s="45"/>
      <c r="I30" s="44">
        <f t="shared" si="19"/>
        <v>85</v>
      </c>
      <c r="J30" s="45"/>
      <c r="K30" s="44">
        <f t="shared" si="20"/>
        <v>100</v>
      </c>
      <c r="L30" s="45"/>
      <c r="M30" s="44">
        <f t="shared" si="21"/>
        <v>85</v>
      </c>
      <c r="N30" s="45"/>
      <c r="O30" s="44">
        <f t="shared" si="22"/>
        <v>100</v>
      </c>
      <c r="P30" s="45"/>
      <c r="Q30" s="44">
        <f t="shared" si="23"/>
        <v>0</v>
      </c>
      <c r="R30" s="45"/>
      <c r="S30" s="44" t="str">
        <f t="shared" si="24"/>
        <v> </v>
      </c>
      <c r="T30" s="44">
        <f aca="true" t="shared" si="26" ref="T30:T48">COUNTIF(D30:S30,"&gt;0")*5</f>
        <v>30</v>
      </c>
      <c r="U30" s="44">
        <f aca="true" t="shared" si="27" ref="U30:U48">SUM(D30:T30)</f>
        <v>580</v>
      </c>
      <c r="V30" s="44">
        <f aca="true" t="shared" si="28" ref="V30:V48">IF(Y30&lt;18," ",SUM(D30:S30)-SMALL(D30:S30,1)-SMALL(D30:S30,2)+T30)</f>
        <v>495</v>
      </c>
      <c r="W30" s="44">
        <f aca="true" t="shared" si="29" ref="W30:W48">IF(V30=" "," ",RANK(V30,$V$29:$V$48))</f>
        <v>1</v>
      </c>
      <c r="X30" s="44">
        <f aca="true" t="shared" si="30" ref="X30:X48">COUNTIF(D30:S30,100)</f>
        <v>2</v>
      </c>
      <c r="Y30" s="46">
        <f aca="true" t="shared" si="31" ref="Y30:Y48">COUNTIF(D30:S30,"&gt;=0")*5</f>
        <v>35</v>
      </c>
    </row>
    <row r="31" spans="2:25" ht="14.25" hidden="1">
      <c r="B31" s="36"/>
      <c r="C31" s="44" t="str">
        <f t="shared" si="18"/>
        <v>Tom Gray</v>
      </c>
      <c r="D31" s="45"/>
      <c r="E31" s="44">
        <f t="shared" si="25"/>
        <v>90</v>
      </c>
      <c r="F31" s="45"/>
      <c r="G31" s="44">
        <f t="shared" si="25"/>
        <v>70</v>
      </c>
      <c r="H31" s="45"/>
      <c r="I31" s="44">
        <f t="shared" si="19"/>
        <v>80</v>
      </c>
      <c r="J31" s="45"/>
      <c r="K31" s="44">
        <f t="shared" si="20"/>
        <v>80</v>
      </c>
      <c r="L31" s="45"/>
      <c r="M31" s="44">
        <f t="shared" si="21"/>
        <v>65</v>
      </c>
      <c r="N31" s="45"/>
      <c r="O31" s="44">
        <f t="shared" si="22"/>
        <v>65</v>
      </c>
      <c r="P31" s="45"/>
      <c r="Q31" s="44">
        <f t="shared" si="23"/>
        <v>75</v>
      </c>
      <c r="R31" s="45"/>
      <c r="S31" s="44" t="str">
        <f t="shared" si="24"/>
        <v> </v>
      </c>
      <c r="T31" s="44">
        <f t="shared" si="26"/>
        <v>35</v>
      </c>
      <c r="U31" s="44">
        <f t="shared" si="27"/>
        <v>560</v>
      </c>
      <c r="V31" s="44">
        <f t="shared" si="28"/>
        <v>430</v>
      </c>
      <c r="W31" s="44">
        <f t="shared" si="29"/>
        <v>4</v>
      </c>
      <c r="X31" s="44">
        <f t="shared" si="30"/>
        <v>0</v>
      </c>
      <c r="Y31" s="46">
        <f t="shared" si="31"/>
        <v>35</v>
      </c>
    </row>
    <row r="32" spans="2:25" ht="14.25" hidden="1">
      <c r="B32" s="36"/>
      <c r="C32" s="44" t="str">
        <f t="shared" si="18"/>
        <v>John Reimels</v>
      </c>
      <c r="D32" s="45"/>
      <c r="E32" s="44">
        <f t="shared" si="25"/>
        <v>0</v>
      </c>
      <c r="F32" s="45"/>
      <c r="G32" s="44">
        <f t="shared" si="25"/>
        <v>0</v>
      </c>
      <c r="H32" s="45"/>
      <c r="I32" s="44">
        <f t="shared" si="19"/>
        <v>100</v>
      </c>
      <c r="J32" s="45"/>
      <c r="K32" s="44">
        <f t="shared" si="20"/>
        <v>95</v>
      </c>
      <c r="L32" s="45"/>
      <c r="M32" s="44">
        <f t="shared" si="21"/>
        <v>70</v>
      </c>
      <c r="N32" s="45"/>
      <c r="O32" s="44">
        <f t="shared" si="22"/>
        <v>85</v>
      </c>
      <c r="P32" s="45"/>
      <c r="Q32" s="44">
        <f t="shared" si="23"/>
        <v>90</v>
      </c>
      <c r="R32" s="45"/>
      <c r="S32" s="44" t="str">
        <f t="shared" si="24"/>
        <v> </v>
      </c>
      <c r="T32" s="44">
        <f t="shared" si="26"/>
        <v>25</v>
      </c>
      <c r="U32" s="44">
        <f t="shared" si="27"/>
        <v>465</v>
      </c>
      <c r="V32" s="44">
        <f t="shared" si="28"/>
        <v>465</v>
      </c>
      <c r="W32" s="44">
        <f t="shared" si="29"/>
        <v>2</v>
      </c>
      <c r="X32" s="44">
        <f t="shared" si="30"/>
        <v>1</v>
      </c>
      <c r="Y32" s="46">
        <f t="shared" si="31"/>
        <v>35</v>
      </c>
    </row>
    <row r="33" spans="2:25" ht="14.25" hidden="1">
      <c r="B33" s="36"/>
      <c r="C33" s="44" t="str">
        <f t="shared" si="18"/>
        <v>Erik Eckhardt</v>
      </c>
      <c r="D33" s="45"/>
      <c r="E33" s="44">
        <f t="shared" si="25"/>
        <v>100</v>
      </c>
      <c r="F33" s="45"/>
      <c r="G33" s="44">
        <f t="shared" si="25"/>
        <v>95</v>
      </c>
      <c r="H33" s="45"/>
      <c r="I33" s="44">
        <f t="shared" si="19"/>
        <v>75</v>
      </c>
      <c r="J33" s="45"/>
      <c r="K33" s="44">
        <f t="shared" si="20"/>
        <v>0</v>
      </c>
      <c r="L33" s="45"/>
      <c r="M33" s="44">
        <f t="shared" si="21"/>
        <v>0</v>
      </c>
      <c r="N33" s="45"/>
      <c r="O33" s="44">
        <f t="shared" si="22"/>
        <v>70</v>
      </c>
      <c r="P33" s="45"/>
      <c r="Q33" s="44">
        <f t="shared" si="23"/>
        <v>60</v>
      </c>
      <c r="R33" s="45"/>
      <c r="S33" s="44" t="str">
        <f t="shared" si="24"/>
        <v> </v>
      </c>
      <c r="T33" s="44">
        <f t="shared" si="26"/>
        <v>25</v>
      </c>
      <c r="U33" s="44">
        <f t="shared" si="27"/>
        <v>425</v>
      </c>
      <c r="V33" s="44">
        <f t="shared" si="28"/>
        <v>425</v>
      </c>
      <c r="W33" s="44">
        <f t="shared" si="29"/>
        <v>5</v>
      </c>
      <c r="X33" s="44">
        <f t="shared" si="30"/>
        <v>1</v>
      </c>
      <c r="Y33" s="46">
        <f t="shared" si="31"/>
        <v>35</v>
      </c>
    </row>
    <row r="34" spans="2:25" ht="14.25" hidden="1">
      <c r="B34" s="36"/>
      <c r="C34" s="44" t="str">
        <f t="shared" si="18"/>
        <v>Dan DeCosmo</v>
      </c>
      <c r="D34" s="45"/>
      <c r="E34" s="44">
        <f t="shared" si="25"/>
        <v>0</v>
      </c>
      <c r="F34" s="45"/>
      <c r="G34" s="44">
        <f t="shared" si="25"/>
        <v>100</v>
      </c>
      <c r="H34" s="45"/>
      <c r="I34" s="44">
        <f t="shared" si="19"/>
        <v>90</v>
      </c>
      <c r="J34" s="45"/>
      <c r="K34" s="44">
        <f t="shared" si="20"/>
        <v>0</v>
      </c>
      <c r="L34" s="45"/>
      <c r="M34" s="44">
        <f t="shared" si="21"/>
        <v>100</v>
      </c>
      <c r="N34" s="45"/>
      <c r="O34" s="44">
        <f t="shared" si="22"/>
        <v>0</v>
      </c>
      <c r="P34" s="45"/>
      <c r="Q34" s="44">
        <f t="shared" si="23"/>
        <v>100</v>
      </c>
      <c r="R34" s="45"/>
      <c r="S34" s="44" t="str">
        <f t="shared" si="24"/>
        <v> </v>
      </c>
      <c r="T34" s="44">
        <f t="shared" si="26"/>
        <v>20</v>
      </c>
      <c r="U34" s="44">
        <f t="shared" si="27"/>
        <v>410</v>
      </c>
      <c r="V34" s="44">
        <f t="shared" si="28"/>
        <v>410</v>
      </c>
      <c r="W34" s="44">
        <f t="shared" si="29"/>
        <v>6</v>
      </c>
      <c r="X34" s="44">
        <f t="shared" si="30"/>
        <v>3</v>
      </c>
      <c r="Y34" s="46">
        <f t="shared" si="31"/>
        <v>35</v>
      </c>
    </row>
    <row r="35" spans="2:25" ht="14.25" hidden="1">
      <c r="B35" s="36"/>
      <c r="C35" s="44" t="str">
        <f aca="true" t="shared" si="32" ref="C35:C47">C11</f>
        <v>Erik Eckhardt</v>
      </c>
      <c r="D35" s="45"/>
      <c r="E35" s="44">
        <f t="shared" si="25"/>
        <v>0</v>
      </c>
      <c r="F35" s="45"/>
      <c r="G35" s="44">
        <f t="shared" si="25"/>
        <v>75</v>
      </c>
      <c r="H35" s="45"/>
      <c r="I35" s="44">
        <f t="shared" si="19"/>
        <v>70</v>
      </c>
      <c r="J35" s="45"/>
      <c r="K35" s="44">
        <f t="shared" si="20"/>
        <v>75</v>
      </c>
      <c r="L35" s="45"/>
      <c r="M35" s="44">
        <f t="shared" si="21"/>
        <v>80</v>
      </c>
      <c r="N35" s="45"/>
      <c r="O35" s="44">
        <f t="shared" si="22"/>
        <v>0</v>
      </c>
      <c r="P35" s="45"/>
      <c r="Q35" s="44">
        <f t="shared" si="23"/>
        <v>70</v>
      </c>
      <c r="R35" s="45"/>
      <c r="S35" s="44" t="str">
        <f t="shared" si="24"/>
        <v> </v>
      </c>
      <c r="T35" s="44">
        <f t="shared" si="26"/>
        <v>25</v>
      </c>
      <c r="U35" s="44">
        <f t="shared" si="27"/>
        <v>395</v>
      </c>
      <c r="V35" s="44">
        <f t="shared" si="28"/>
        <v>395</v>
      </c>
      <c r="W35" s="44">
        <f t="shared" si="29"/>
        <v>7</v>
      </c>
      <c r="X35" s="44">
        <f t="shared" si="30"/>
        <v>0</v>
      </c>
      <c r="Y35" s="46">
        <f t="shared" si="31"/>
        <v>35</v>
      </c>
    </row>
    <row r="36" spans="2:25" ht="14.25" hidden="1">
      <c r="B36" s="36"/>
      <c r="C36" s="44" t="str">
        <f t="shared" si="32"/>
        <v>Dan DeCosmo</v>
      </c>
      <c r="D36" s="45"/>
      <c r="E36" s="44">
        <f t="shared" si="25"/>
        <v>0</v>
      </c>
      <c r="F36" s="45"/>
      <c r="G36" s="44">
        <f t="shared" si="25"/>
        <v>0</v>
      </c>
      <c r="H36" s="45"/>
      <c r="I36" s="44">
        <f t="shared" si="19"/>
        <v>0</v>
      </c>
      <c r="J36" s="45"/>
      <c r="K36" s="44">
        <f t="shared" si="20"/>
        <v>85</v>
      </c>
      <c r="L36" s="45"/>
      <c r="M36" s="44">
        <f t="shared" si="21"/>
        <v>90</v>
      </c>
      <c r="N36" s="45"/>
      <c r="O36" s="44">
        <f t="shared" si="22"/>
        <v>90</v>
      </c>
      <c r="P36" s="45"/>
      <c r="Q36" s="44">
        <f t="shared" si="23"/>
        <v>85</v>
      </c>
      <c r="R36" s="45"/>
      <c r="S36" s="44" t="str">
        <f t="shared" si="24"/>
        <v> </v>
      </c>
      <c r="T36" s="44">
        <f t="shared" si="26"/>
        <v>20</v>
      </c>
      <c r="U36" s="44">
        <f t="shared" si="27"/>
        <v>370</v>
      </c>
      <c r="V36" s="44">
        <f t="shared" si="28"/>
        <v>370</v>
      </c>
      <c r="W36" s="44">
        <f t="shared" si="29"/>
        <v>8</v>
      </c>
      <c r="X36" s="44">
        <f t="shared" si="30"/>
        <v>0</v>
      </c>
      <c r="Y36" s="46">
        <f t="shared" si="31"/>
        <v>35</v>
      </c>
    </row>
    <row r="37" spans="2:25" ht="14.25" hidden="1">
      <c r="B37" s="36"/>
      <c r="C37" s="44" t="str">
        <f t="shared" si="32"/>
        <v>Jim Macartney</v>
      </c>
      <c r="D37" s="45"/>
      <c r="E37" s="44">
        <f t="shared" si="25"/>
        <v>0</v>
      </c>
      <c r="F37" s="45"/>
      <c r="G37" s="44">
        <f t="shared" si="25"/>
        <v>90</v>
      </c>
      <c r="H37" s="45"/>
      <c r="I37" s="44">
        <f t="shared" si="19"/>
        <v>0</v>
      </c>
      <c r="J37" s="45"/>
      <c r="K37" s="44">
        <f t="shared" si="20"/>
        <v>0</v>
      </c>
      <c r="L37" s="45"/>
      <c r="M37" s="44">
        <f t="shared" si="21"/>
        <v>95</v>
      </c>
      <c r="N37" s="45"/>
      <c r="O37" s="44">
        <f t="shared" si="22"/>
        <v>95</v>
      </c>
      <c r="P37" s="45"/>
      <c r="Q37" s="44">
        <f t="shared" si="23"/>
        <v>0</v>
      </c>
      <c r="R37" s="45"/>
      <c r="S37" s="44" t="str">
        <f t="shared" si="24"/>
        <v> </v>
      </c>
      <c r="T37" s="44">
        <f t="shared" si="26"/>
        <v>15</v>
      </c>
      <c r="U37" s="44">
        <f t="shared" si="27"/>
        <v>295</v>
      </c>
      <c r="V37" s="44">
        <f t="shared" si="28"/>
        <v>295</v>
      </c>
      <c r="W37" s="44">
        <f t="shared" si="29"/>
        <v>9</v>
      </c>
      <c r="X37" s="44">
        <f t="shared" si="30"/>
        <v>0</v>
      </c>
      <c r="Y37" s="46">
        <f t="shared" si="31"/>
        <v>35</v>
      </c>
    </row>
    <row r="38" spans="2:25" ht="14.25" hidden="1">
      <c r="B38" s="36"/>
      <c r="C38" s="44" t="str">
        <f t="shared" si="32"/>
        <v>Ryan Archambault</v>
      </c>
      <c r="D38" s="45"/>
      <c r="E38" s="44">
        <f t="shared" si="25"/>
        <v>80</v>
      </c>
      <c r="F38" s="45"/>
      <c r="G38" s="44">
        <f t="shared" si="25"/>
        <v>0</v>
      </c>
      <c r="H38" s="45"/>
      <c r="I38" s="44">
        <f t="shared" si="19"/>
        <v>65</v>
      </c>
      <c r="J38" s="45"/>
      <c r="K38" s="44">
        <f t="shared" si="20"/>
        <v>0</v>
      </c>
      <c r="L38" s="45"/>
      <c r="M38" s="44">
        <f t="shared" si="21"/>
        <v>60</v>
      </c>
      <c r="N38" s="45"/>
      <c r="O38" s="44">
        <f t="shared" si="22"/>
        <v>0</v>
      </c>
      <c r="P38" s="45"/>
      <c r="Q38" s="44">
        <f t="shared" si="23"/>
        <v>0</v>
      </c>
      <c r="R38" s="45"/>
      <c r="S38" s="44" t="str">
        <f t="shared" si="24"/>
        <v> </v>
      </c>
      <c r="T38" s="44">
        <f t="shared" si="26"/>
        <v>15</v>
      </c>
      <c r="U38" s="44">
        <f t="shared" si="27"/>
        <v>220</v>
      </c>
      <c r="V38" s="44">
        <f t="shared" si="28"/>
        <v>220</v>
      </c>
      <c r="W38" s="44">
        <f t="shared" si="29"/>
        <v>10</v>
      </c>
      <c r="X38" s="44">
        <f t="shared" si="30"/>
        <v>0</v>
      </c>
      <c r="Y38" s="46">
        <f t="shared" si="31"/>
        <v>35</v>
      </c>
    </row>
    <row r="39" spans="2:25" ht="14.25" hidden="1">
      <c r="B39" s="36"/>
      <c r="C39" s="44" t="str">
        <f t="shared" si="32"/>
        <v>John Pileggi</v>
      </c>
      <c r="D39" s="45"/>
      <c r="E39" s="44">
        <f t="shared" si="25"/>
        <v>0</v>
      </c>
      <c r="F39" s="45"/>
      <c r="G39" s="44">
        <f t="shared" si="25"/>
        <v>0</v>
      </c>
      <c r="H39" s="45"/>
      <c r="I39" s="44">
        <f t="shared" si="19"/>
        <v>60</v>
      </c>
      <c r="J39" s="45"/>
      <c r="K39" s="44">
        <f t="shared" si="20"/>
        <v>0</v>
      </c>
      <c r="L39" s="45"/>
      <c r="M39" s="44">
        <f t="shared" si="21"/>
        <v>0</v>
      </c>
      <c r="N39" s="45"/>
      <c r="O39" s="44">
        <f t="shared" si="22"/>
        <v>80</v>
      </c>
      <c r="P39" s="45"/>
      <c r="Q39" s="44">
        <f t="shared" si="23"/>
        <v>0</v>
      </c>
      <c r="R39" s="45"/>
      <c r="S39" s="44" t="str">
        <f t="shared" si="24"/>
        <v> </v>
      </c>
      <c r="T39" s="44">
        <f t="shared" si="26"/>
        <v>10</v>
      </c>
      <c r="U39" s="44">
        <f t="shared" si="27"/>
        <v>150</v>
      </c>
      <c r="V39" s="44">
        <f t="shared" si="28"/>
        <v>150</v>
      </c>
      <c r="W39" s="44">
        <f t="shared" si="29"/>
        <v>11</v>
      </c>
      <c r="X39" s="44">
        <f t="shared" si="30"/>
        <v>0</v>
      </c>
      <c r="Y39" s="46">
        <f t="shared" si="31"/>
        <v>35</v>
      </c>
    </row>
    <row r="40" spans="2:25" ht="14.25" hidden="1">
      <c r="B40" s="36"/>
      <c r="C40" s="44" t="str">
        <f t="shared" si="32"/>
        <v>Peter Lentros</v>
      </c>
      <c r="D40" s="45"/>
      <c r="E40" s="44">
        <f t="shared" si="25"/>
        <v>0</v>
      </c>
      <c r="F40" s="45"/>
      <c r="G40" s="44">
        <f t="shared" si="25"/>
        <v>0</v>
      </c>
      <c r="H40" s="45"/>
      <c r="I40" s="44">
        <f t="shared" si="19"/>
        <v>0</v>
      </c>
      <c r="J40" s="45"/>
      <c r="K40" s="44">
        <f t="shared" si="20"/>
        <v>0</v>
      </c>
      <c r="L40" s="45"/>
      <c r="M40" s="44">
        <f t="shared" si="21"/>
        <v>0</v>
      </c>
      <c r="N40" s="45"/>
      <c r="O40" s="44">
        <f t="shared" si="22"/>
        <v>0</v>
      </c>
      <c r="P40" s="45"/>
      <c r="Q40" s="44">
        <f t="shared" si="23"/>
        <v>95</v>
      </c>
      <c r="R40" s="45"/>
      <c r="S40" s="44" t="str">
        <f t="shared" si="24"/>
        <v> </v>
      </c>
      <c r="T40" s="44">
        <f t="shared" si="26"/>
        <v>5</v>
      </c>
      <c r="U40" s="44">
        <f t="shared" si="27"/>
        <v>100</v>
      </c>
      <c r="V40" s="44">
        <f t="shared" si="28"/>
        <v>100</v>
      </c>
      <c r="W40" s="44">
        <f t="shared" si="29"/>
        <v>12</v>
      </c>
      <c r="X40" s="44">
        <f t="shared" si="30"/>
        <v>0</v>
      </c>
      <c r="Y40" s="46">
        <f t="shared" si="31"/>
        <v>35</v>
      </c>
    </row>
    <row r="41" spans="2:25" ht="14.25" hidden="1">
      <c r="B41" s="36"/>
      <c r="C41" s="44" t="str">
        <f t="shared" si="32"/>
        <v>John Stezelecki</v>
      </c>
      <c r="D41" s="45"/>
      <c r="E41" s="44">
        <f t="shared" si="25"/>
        <v>0</v>
      </c>
      <c r="F41" s="45"/>
      <c r="G41" s="44">
        <f t="shared" si="25"/>
        <v>0</v>
      </c>
      <c r="H41" s="45"/>
      <c r="I41" s="44">
        <f t="shared" si="19"/>
        <v>0</v>
      </c>
      <c r="J41" s="45"/>
      <c r="K41" s="44">
        <f t="shared" si="20"/>
        <v>0</v>
      </c>
      <c r="L41" s="45"/>
      <c r="M41" s="44">
        <f t="shared" si="21"/>
        <v>0</v>
      </c>
      <c r="N41" s="45"/>
      <c r="O41" s="44">
        <f t="shared" si="22"/>
        <v>0</v>
      </c>
      <c r="P41" s="45"/>
      <c r="Q41" s="44">
        <f t="shared" si="23"/>
        <v>65</v>
      </c>
      <c r="R41" s="45"/>
      <c r="S41" s="44" t="str">
        <f t="shared" si="24"/>
        <v> </v>
      </c>
      <c r="T41" s="44">
        <f t="shared" si="26"/>
        <v>5</v>
      </c>
      <c r="U41" s="44">
        <f t="shared" si="27"/>
        <v>70</v>
      </c>
      <c r="V41" s="44">
        <f t="shared" si="28"/>
        <v>70</v>
      </c>
      <c r="W41" s="44">
        <f t="shared" si="29"/>
        <v>13</v>
      </c>
      <c r="X41" s="44">
        <f t="shared" si="30"/>
        <v>0</v>
      </c>
      <c r="Y41" s="46">
        <f t="shared" si="31"/>
        <v>35</v>
      </c>
    </row>
    <row r="42" spans="2:25" ht="14.25" hidden="1">
      <c r="B42" s="36"/>
      <c r="C42" s="44" t="str">
        <f t="shared" si="32"/>
        <v>Tom Kanan</v>
      </c>
      <c r="D42" s="45"/>
      <c r="E42" s="44" t="str">
        <f t="shared" si="25"/>
        <v> </v>
      </c>
      <c r="F42" s="45"/>
      <c r="G42" s="44" t="str">
        <f t="shared" si="25"/>
        <v> </v>
      </c>
      <c r="H42" s="45"/>
      <c r="I42" s="44" t="str">
        <f t="shared" si="19"/>
        <v> </v>
      </c>
      <c r="J42" s="45"/>
      <c r="K42" s="44" t="str">
        <f t="shared" si="20"/>
        <v> </v>
      </c>
      <c r="L42" s="45"/>
      <c r="M42" s="44" t="str">
        <f t="shared" si="21"/>
        <v> </v>
      </c>
      <c r="N42" s="45"/>
      <c r="O42" s="44" t="str">
        <f t="shared" si="22"/>
        <v> </v>
      </c>
      <c r="P42" s="45"/>
      <c r="Q42" s="44" t="str">
        <f t="shared" si="23"/>
        <v> </v>
      </c>
      <c r="R42" s="45"/>
      <c r="S42" s="44" t="str">
        <f t="shared" si="24"/>
        <v> </v>
      </c>
      <c r="T42" s="44">
        <f t="shared" si="26"/>
        <v>0</v>
      </c>
      <c r="U42" s="44">
        <f t="shared" si="27"/>
        <v>0</v>
      </c>
      <c r="V42" s="44" t="str">
        <f t="shared" si="28"/>
        <v> </v>
      </c>
      <c r="W42" s="44" t="str">
        <f t="shared" si="29"/>
        <v> </v>
      </c>
      <c r="X42" s="44">
        <f t="shared" si="30"/>
        <v>0</v>
      </c>
      <c r="Y42" s="46">
        <f t="shared" si="31"/>
        <v>0</v>
      </c>
    </row>
    <row r="43" spans="2:25" ht="14.25" hidden="1">
      <c r="B43" s="36"/>
      <c r="C43" s="44" t="str">
        <f t="shared" si="32"/>
        <v>Benny Leyro</v>
      </c>
      <c r="D43" s="45"/>
      <c r="E43" s="44" t="str">
        <f t="shared" si="25"/>
        <v> </v>
      </c>
      <c r="F43" s="45"/>
      <c r="G43" s="44" t="str">
        <f t="shared" si="25"/>
        <v> </v>
      </c>
      <c r="H43" s="45"/>
      <c r="I43" s="44" t="str">
        <f t="shared" si="19"/>
        <v> </v>
      </c>
      <c r="J43" s="45"/>
      <c r="K43" s="44" t="str">
        <f t="shared" si="20"/>
        <v> </v>
      </c>
      <c r="L43" s="45"/>
      <c r="M43" s="44" t="str">
        <f t="shared" si="21"/>
        <v> </v>
      </c>
      <c r="N43" s="45"/>
      <c r="O43" s="44" t="str">
        <f t="shared" si="22"/>
        <v> </v>
      </c>
      <c r="P43" s="45"/>
      <c r="Q43" s="44" t="str">
        <f t="shared" si="23"/>
        <v> </v>
      </c>
      <c r="R43" s="45"/>
      <c r="S43" s="44" t="str">
        <f t="shared" si="24"/>
        <v> </v>
      </c>
      <c r="T43" s="44">
        <f t="shared" si="26"/>
        <v>0</v>
      </c>
      <c r="U43" s="44">
        <f t="shared" si="27"/>
        <v>0</v>
      </c>
      <c r="V43" s="44" t="str">
        <f t="shared" si="28"/>
        <v> </v>
      </c>
      <c r="W43" s="44" t="str">
        <f t="shared" si="29"/>
        <v> </v>
      </c>
      <c r="X43" s="44">
        <f t="shared" si="30"/>
        <v>0</v>
      </c>
      <c r="Y43" s="46">
        <f t="shared" si="31"/>
        <v>0</v>
      </c>
    </row>
    <row r="44" spans="2:25" ht="14.25" hidden="1">
      <c r="B44" s="36"/>
      <c r="C44" s="44">
        <f t="shared" si="32"/>
        <v>0</v>
      </c>
      <c r="D44" s="45"/>
      <c r="E44" s="44" t="str">
        <f t="shared" si="25"/>
        <v> </v>
      </c>
      <c r="F44" s="45"/>
      <c r="G44" s="44" t="str">
        <f t="shared" si="25"/>
        <v> </v>
      </c>
      <c r="H44" s="45"/>
      <c r="I44" s="44" t="str">
        <f t="shared" si="19"/>
        <v> </v>
      </c>
      <c r="J44" s="45"/>
      <c r="K44" s="44" t="str">
        <f t="shared" si="20"/>
        <v> </v>
      </c>
      <c r="L44" s="45"/>
      <c r="M44" s="44" t="str">
        <f t="shared" si="21"/>
        <v> </v>
      </c>
      <c r="N44" s="45"/>
      <c r="O44" s="44" t="str">
        <f t="shared" si="22"/>
        <v> </v>
      </c>
      <c r="P44" s="45"/>
      <c r="Q44" s="44" t="str">
        <f t="shared" si="23"/>
        <v> </v>
      </c>
      <c r="R44" s="45"/>
      <c r="S44" s="44" t="str">
        <f t="shared" si="24"/>
        <v> </v>
      </c>
      <c r="T44" s="44">
        <f t="shared" si="26"/>
        <v>0</v>
      </c>
      <c r="U44" s="44">
        <f t="shared" si="27"/>
        <v>0</v>
      </c>
      <c r="V44" s="44" t="str">
        <f t="shared" si="28"/>
        <v> </v>
      </c>
      <c r="W44" s="44" t="str">
        <f t="shared" si="29"/>
        <v> </v>
      </c>
      <c r="X44" s="44">
        <f t="shared" si="30"/>
        <v>0</v>
      </c>
      <c r="Y44" s="46">
        <f t="shared" si="31"/>
        <v>0</v>
      </c>
    </row>
    <row r="45" spans="2:25" ht="14.25" hidden="1">
      <c r="B45" s="36"/>
      <c r="C45" s="44">
        <f t="shared" si="32"/>
        <v>0</v>
      </c>
      <c r="D45" s="45"/>
      <c r="E45" s="44" t="str">
        <f t="shared" si="25"/>
        <v> </v>
      </c>
      <c r="F45" s="45"/>
      <c r="G45" s="44" t="str">
        <f t="shared" si="25"/>
        <v> </v>
      </c>
      <c r="H45" s="45"/>
      <c r="I45" s="44" t="str">
        <f t="shared" si="19"/>
        <v> </v>
      </c>
      <c r="J45" s="45"/>
      <c r="K45" s="44" t="str">
        <f t="shared" si="20"/>
        <v> </v>
      </c>
      <c r="L45" s="45"/>
      <c r="M45" s="44" t="str">
        <f t="shared" si="21"/>
        <v> </v>
      </c>
      <c r="N45" s="45"/>
      <c r="O45" s="44" t="str">
        <f t="shared" si="22"/>
        <v> </v>
      </c>
      <c r="P45" s="45"/>
      <c r="Q45" s="44" t="str">
        <f t="shared" si="23"/>
        <v> </v>
      </c>
      <c r="R45" s="45"/>
      <c r="S45" s="44" t="str">
        <f t="shared" si="24"/>
        <v> </v>
      </c>
      <c r="T45" s="44">
        <f t="shared" si="26"/>
        <v>0</v>
      </c>
      <c r="U45" s="44">
        <f t="shared" si="27"/>
        <v>0</v>
      </c>
      <c r="V45" s="44" t="str">
        <f t="shared" si="28"/>
        <v> </v>
      </c>
      <c r="W45" s="44" t="str">
        <f t="shared" si="29"/>
        <v> </v>
      </c>
      <c r="X45" s="44">
        <f t="shared" si="30"/>
        <v>0</v>
      </c>
      <c r="Y45" s="46">
        <f t="shared" si="31"/>
        <v>0</v>
      </c>
    </row>
    <row r="46" spans="2:25" ht="14.25" hidden="1">
      <c r="B46" s="36"/>
      <c r="C46" s="44">
        <f t="shared" si="32"/>
        <v>0</v>
      </c>
      <c r="D46" s="45"/>
      <c r="E46" s="44" t="str">
        <f t="shared" si="25"/>
        <v> </v>
      </c>
      <c r="F46" s="45"/>
      <c r="G46" s="44" t="str">
        <f t="shared" si="25"/>
        <v> </v>
      </c>
      <c r="H46" s="45"/>
      <c r="I46" s="44" t="str">
        <f t="shared" si="19"/>
        <v> </v>
      </c>
      <c r="J46" s="45"/>
      <c r="K46" s="44" t="str">
        <f t="shared" si="20"/>
        <v> </v>
      </c>
      <c r="L46" s="45"/>
      <c r="M46" s="44" t="str">
        <f t="shared" si="21"/>
        <v> </v>
      </c>
      <c r="N46" s="45"/>
      <c r="O46" s="44" t="str">
        <f t="shared" si="22"/>
        <v> </v>
      </c>
      <c r="P46" s="45"/>
      <c r="Q46" s="44" t="str">
        <f t="shared" si="23"/>
        <v> </v>
      </c>
      <c r="R46" s="45"/>
      <c r="S46" s="44" t="str">
        <f t="shared" si="24"/>
        <v> </v>
      </c>
      <c r="T46" s="44">
        <f t="shared" si="26"/>
        <v>0</v>
      </c>
      <c r="U46" s="44">
        <f t="shared" si="27"/>
        <v>0</v>
      </c>
      <c r="V46" s="44" t="str">
        <f t="shared" si="28"/>
        <v> </v>
      </c>
      <c r="W46" s="44" t="str">
        <f t="shared" si="29"/>
        <v> </v>
      </c>
      <c r="X46" s="44">
        <f t="shared" si="30"/>
        <v>0</v>
      </c>
      <c r="Y46" s="46">
        <f t="shared" si="31"/>
        <v>0</v>
      </c>
    </row>
    <row r="47" spans="2:25" ht="14.25" hidden="1">
      <c r="B47" s="36"/>
      <c r="C47" s="44">
        <f t="shared" si="32"/>
        <v>0</v>
      </c>
      <c r="D47" s="45"/>
      <c r="E47" s="44" t="str">
        <f t="shared" si="25"/>
        <v> </v>
      </c>
      <c r="F47" s="45"/>
      <c r="G47" s="44" t="str">
        <f t="shared" si="25"/>
        <v> </v>
      </c>
      <c r="H47" s="45"/>
      <c r="I47" s="44" t="str">
        <f t="shared" si="19"/>
        <v> </v>
      </c>
      <c r="J47" s="45"/>
      <c r="K47" s="44" t="str">
        <f t="shared" si="20"/>
        <v> </v>
      </c>
      <c r="L47" s="45"/>
      <c r="M47" s="44" t="str">
        <f t="shared" si="21"/>
        <v> </v>
      </c>
      <c r="N47" s="45"/>
      <c r="O47" s="44" t="str">
        <f t="shared" si="22"/>
        <v> </v>
      </c>
      <c r="P47" s="45"/>
      <c r="Q47" s="44" t="str">
        <f t="shared" si="23"/>
        <v> </v>
      </c>
      <c r="R47" s="45"/>
      <c r="S47" s="44" t="str">
        <f t="shared" si="24"/>
        <v> </v>
      </c>
      <c r="T47" s="44">
        <f t="shared" si="26"/>
        <v>0</v>
      </c>
      <c r="U47" s="44">
        <f t="shared" si="27"/>
        <v>0</v>
      </c>
      <c r="V47" s="44" t="str">
        <f t="shared" si="28"/>
        <v> </v>
      </c>
      <c r="W47" s="44" t="str">
        <f t="shared" si="29"/>
        <v> </v>
      </c>
      <c r="X47" s="44">
        <f t="shared" si="30"/>
        <v>0</v>
      </c>
      <c r="Y47" s="46">
        <f t="shared" si="31"/>
        <v>0</v>
      </c>
    </row>
    <row r="48" spans="2:25" ht="14.25" hidden="1">
      <c r="B48" s="36"/>
      <c r="C48" s="44">
        <f>C26</f>
        <v>0</v>
      </c>
      <c r="D48" s="45"/>
      <c r="E48" s="44" t="str">
        <f t="shared" si="25"/>
        <v> </v>
      </c>
      <c r="F48" s="45"/>
      <c r="G48" s="44" t="str">
        <f t="shared" si="25"/>
        <v> </v>
      </c>
      <c r="H48" s="45"/>
      <c r="I48" s="44" t="str">
        <f t="shared" si="19"/>
        <v> </v>
      </c>
      <c r="J48" s="45"/>
      <c r="K48" s="44" t="str">
        <f t="shared" si="20"/>
        <v> </v>
      </c>
      <c r="L48" s="45"/>
      <c r="M48" s="44" t="str">
        <f t="shared" si="21"/>
        <v> </v>
      </c>
      <c r="N48" s="45"/>
      <c r="O48" s="44" t="str">
        <f t="shared" si="22"/>
        <v> </v>
      </c>
      <c r="P48" s="45"/>
      <c r="Q48" s="44" t="str">
        <f t="shared" si="23"/>
        <v> </v>
      </c>
      <c r="R48" s="45"/>
      <c r="S48" s="44" t="str">
        <f t="shared" si="24"/>
        <v> </v>
      </c>
      <c r="T48" s="44">
        <f t="shared" si="26"/>
        <v>0</v>
      </c>
      <c r="U48" s="44">
        <f t="shared" si="27"/>
        <v>0</v>
      </c>
      <c r="V48" s="44" t="str">
        <f t="shared" si="28"/>
        <v> </v>
      </c>
      <c r="W48" s="44" t="str">
        <f t="shared" si="29"/>
        <v> </v>
      </c>
      <c r="X48" s="44">
        <f t="shared" si="30"/>
        <v>0</v>
      </c>
      <c r="Y48" s="46">
        <f t="shared" si="31"/>
        <v>0</v>
      </c>
    </row>
    <row r="49" spans="2:25" ht="14.25" hidden="1">
      <c r="B49" s="36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37"/>
    </row>
    <row r="50" spans="2:25" s="49" customFormat="1" ht="28.5" customHeight="1" thickBot="1">
      <c r="B50" s="47"/>
      <c r="C50" s="149" t="s">
        <v>16</v>
      </c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48"/>
    </row>
    <row r="51" spans="2:25" ht="14.25">
      <c r="B51" s="36"/>
      <c r="C51" s="139" t="s">
        <v>5</v>
      </c>
      <c r="D51" s="136" t="s">
        <v>44</v>
      </c>
      <c r="E51" s="137"/>
      <c r="F51" s="136" t="s">
        <v>52</v>
      </c>
      <c r="G51" s="137"/>
      <c r="H51" s="136" t="s">
        <v>56</v>
      </c>
      <c r="I51" s="137"/>
      <c r="J51" s="136" t="s">
        <v>62</v>
      </c>
      <c r="K51" s="137"/>
      <c r="L51" s="136" t="s">
        <v>66</v>
      </c>
      <c r="M51" s="137"/>
      <c r="N51" s="136" t="s">
        <v>56</v>
      </c>
      <c r="O51" s="137"/>
      <c r="P51" s="136" t="s">
        <v>77</v>
      </c>
      <c r="Q51" s="137"/>
      <c r="R51" s="136"/>
      <c r="S51" s="137"/>
      <c r="T51" s="144" t="s">
        <v>2</v>
      </c>
      <c r="U51" s="144" t="s">
        <v>3</v>
      </c>
      <c r="V51" s="151" t="s">
        <v>25</v>
      </c>
      <c r="W51" s="151" t="s">
        <v>26</v>
      </c>
      <c r="X51" s="144" t="s">
        <v>4</v>
      </c>
      <c r="Y51" s="37"/>
    </row>
    <row r="52" spans="2:25" ht="14.25">
      <c r="B52" s="36"/>
      <c r="C52" s="140"/>
      <c r="D52" s="142">
        <v>42987</v>
      </c>
      <c r="E52" s="143"/>
      <c r="F52" s="142">
        <v>43022</v>
      </c>
      <c r="G52" s="143"/>
      <c r="H52" s="142">
        <v>43050</v>
      </c>
      <c r="I52" s="143"/>
      <c r="J52" s="142">
        <v>43078</v>
      </c>
      <c r="K52" s="143"/>
      <c r="L52" s="142">
        <v>43113</v>
      </c>
      <c r="M52" s="143"/>
      <c r="N52" s="142">
        <v>43141</v>
      </c>
      <c r="O52" s="143"/>
      <c r="P52" s="142">
        <v>43169</v>
      </c>
      <c r="Q52" s="143"/>
      <c r="R52" s="142"/>
      <c r="S52" s="143"/>
      <c r="T52" s="145"/>
      <c r="U52" s="145"/>
      <c r="V52" s="152"/>
      <c r="W52" s="152"/>
      <c r="X52" s="145"/>
      <c r="Y52" s="37"/>
    </row>
    <row r="53" spans="2:25" ht="16.5" customHeight="1" thickBot="1">
      <c r="B53" s="36"/>
      <c r="C53" s="141"/>
      <c r="D53" s="64" t="s">
        <v>0</v>
      </c>
      <c r="E53" s="6" t="s">
        <v>1</v>
      </c>
      <c r="F53" s="64" t="s">
        <v>0</v>
      </c>
      <c r="G53" s="6" t="s">
        <v>1</v>
      </c>
      <c r="H53" s="64" t="s">
        <v>0</v>
      </c>
      <c r="I53" s="6" t="s">
        <v>1</v>
      </c>
      <c r="J53" s="64" t="s">
        <v>0</v>
      </c>
      <c r="K53" s="6" t="s">
        <v>1</v>
      </c>
      <c r="L53" s="64" t="s">
        <v>0</v>
      </c>
      <c r="M53" s="6" t="s">
        <v>1</v>
      </c>
      <c r="N53" s="64" t="s">
        <v>0</v>
      </c>
      <c r="O53" s="6" t="s">
        <v>1</v>
      </c>
      <c r="P53" s="64" t="s">
        <v>0</v>
      </c>
      <c r="Q53" s="6" t="s">
        <v>1</v>
      </c>
      <c r="R53" s="64" t="s">
        <v>0</v>
      </c>
      <c r="S53" s="6" t="s">
        <v>1</v>
      </c>
      <c r="T53" s="146"/>
      <c r="U53" s="146"/>
      <c r="V53" s="153"/>
      <c r="W53" s="153"/>
      <c r="X53" s="146"/>
      <c r="Y53" s="37"/>
    </row>
    <row r="54" spans="2:25" ht="18.75" customHeight="1">
      <c r="B54" s="138" t="s">
        <v>27</v>
      </c>
      <c r="C54" s="7" t="s">
        <v>40</v>
      </c>
      <c r="D54" s="79">
        <v>2</v>
      </c>
      <c r="E54" s="75">
        <f>IF(D54=""," ",IF(D54=0,0,IF(D54&gt;20,5,-5*D54+105)))</f>
        <v>95</v>
      </c>
      <c r="F54" s="79">
        <v>4</v>
      </c>
      <c r="G54" s="75">
        <f>IF(F54=""," ",IF(F54=0,0,IF(F54&gt;20,5,-5*F54+105)))</f>
        <v>85</v>
      </c>
      <c r="H54" s="79">
        <v>6</v>
      </c>
      <c r="I54" s="75">
        <f>IF(H54=""," ",IF(H54=0,0,IF(H54&gt;20,5,-5*H54+105)))</f>
        <v>75</v>
      </c>
      <c r="J54" s="79">
        <v>5</v>
      </c>
      <c r="K54" s="75">
        <f>IF(J54=""," ",IF(J54=0,0,IF(J54&gt;20,5,-5*J54+105)))</f>
        <v>80</v>
      </c>
      <c r="L54" s="79">
        <v>3</v>
      </c>
      <c r="M54" s="75">
        <f>IF(L54=""," ",IF(L54=0,0,IF(L54&gt;20,5,-5*L54+105)))</f>
        <v>90</v>
      </c>
      <c r="N54" s="79">
        <v>6</v>
      </c>
      <c r="O54" s="75">
        <f>IF(N54=""," ",IF(N54=0,0,IF(N54&gt;20,5,-5*N54+105)))</f>
        <v>75</v>
      </c>
      <c r="P54" s="79">
        <v>1</v>
      </c>
      <c r="Q54" s="75">
        <f>IF(P54=""," ",IF(P54=0,0,IF(P54&gt;20,5,-5*P54+105)))</f>
        <v>100</v>
      </c>
      <c r="R54" s="79"/>
      <c r="S54" s="75" t="str">
        <f>IF(R54=""," ",IF(R54=0,0,IF(R54&gt;20,5,-5*R54+105)))</f>
        <v> </v>
      </c>
      <c r="T54" s="11">
        <f>T78</f>
        <v>35</v>
      </c>
      <c r="U54" s="11">
        <f>U78</f>
        <v>635</v>
      </c>
      <c r="V54" s="11">
        <f>V78</f>
        <v>485</v>
      </c>
      <c r="W54" s="11">
        <f>W78</f>
        <v>3</v>
      </c>
      <c r="X54" s="11">
        <f>X78</f>
        <v>1</v>
      </c>
      <c r="Y54" s="37"/>
    </row>
    <row r="55" spans="2:25" ht="18.75" customHeight="1">
      <c r="B55" s="138"/>
      <c r="C55" s="8" t="s">
        <v>36</v>
      </c>
      <c r="D55" s="80">
        <v>6</v>
      </c>
      <c r="E55" s="76">
        <f>IF(D55=""," ",IF(D55=0,0,IF(D55&gt;20,5,-5*D55+105)))</f>
        <v>75</v>
      </c>
      <c r="F55" s="80">
        <v>5</v>
      </c>
      <c r="G55" s="76">
        <f>IF(F55=""," ",IF(F55=0,0,IF(F55&gt;20,5,-5*F55+105)))</f>
        <v>80</v>
      </c>
      <c r="H55" s="80">
        <v>7</v>
      </c>
      <c r="I55" s="76">
        <f>IF(H55=""," ",IF(H55=0,0,IF(H55&gt;20,5,-5*H55+105)))</f>
        <v>70</v>
      </c>
      <c r="J55" s="80">
        <v>6</v>
      </c>
      <c r="K55" s="76">
        <f>IF(J55=""," ",IF(J55=0,0,IF(J55&gt;20,5,-5*J55+105)))</f>
        <v>75</v>
      </c>
      <c r="L55" s="80">
        <v>2</v>
      </c>
      <c r="M55" s="76">
        <f>IF(L55=""," ",IF(L55=0,0,IF(L55&gt;20,5,-5*L55+105)))</f>
        <v>95</v>
      </c>
      <c r="N55" s="80">
        <v>5</v>
      </c>
      <c r="O55" s="76">
        <f>IF(N55=""," ",IF(N55=0,0,IF(N55&gt;20,5,-5*N55+105)))</f>
        <v>80</v>
      </c>
      <c r="P55" s="80">
        <v>4</v>
      </c>
      <c r="Q55" s="76">
        <f>IF(P55=""," ",IF(P55=0,0,IF(P55&gt;20,5,-5*P55+105)))</f>
        <v>85</v>
      </c>
      <c r="R55" s="80"/>
      <c r="S55" s="76" t="str">
        <f>IF(R55=""," ",IF(R55=0,0,IF(R55&gt;20,5,-5*R55+105)))</f>
        <v> </v>
      </c>
      <c r="T55" s="12">
        <f>T79</f>
        <v>35</v>
      </c>
      <c r="U55" s="12">
        <f>U79</f>
        <v>595</v>
      </c>
      <c r="V55" s="12">
        <f>V79</f>
        <v>450</v>
      </c>
      <c r="W55" s="12">
        <f>W79</f>
        <v>4</v>
      </c>
      <c r="X55" s="12">
        <f>X79</f>
        <v>0</v>
      </c>
      <c r="Y55" s="37"/>
    </row>
    <row r="56" spans="2:25" ht="18.75" customHeight="1">
      <c r="B56" s="138"/>
      <c r="C56" s="8" t="s">
        <v>42</v>
      </c>
      <c r="D56" s="80">
        <v>4</v>
      </c>
      <c r="E56" s="76">
        <f>IF(D56=""," ",IF(D56=0,0,IF(D56&gt;20,5,-5*D56+105)))</f>
        <v>85</v>
      </c>
      <c r="F56" s="128">
        <v>0</v>
      </c>
      <c r="G56" s="129">
        <f>IF(F56=""," ",IF(F56=0,0,IF(F56&gt;20,5,-5*F56+105)))</f>
        <v>0</v>
      </c>
      <c r="H56" s="80">
        <v>4</v>
      </c>
      <c r="I56" s="76">
        <f>IF(H56=""," ",IF(H56=0,0,IF(H56&gt;20,5,-5*H56+105)))</f>
        <v>85</v>
      </c>
      <c r="J56" s="80">
        <v>1</v>
      </c>
      <c r="K56" s="76">
        <f>IF(J56=""," ",IF(J56=0,0,IF(J56&gt;20,5,-5*J56+105)))</f>
        <v>100</v>
      </c>
      <c r="L56" s="80">
        <v>1</v>
      </c>
      <c r="M56" s="76">
        <f>IF(L56=""," ",IF(L56=0,0,IF(L56&gt;20,5,-5*L56+105)))</f>
        <v>100</v>
      </c>
      <c r="N56" s="80">
        <v>3</v>
      </c>
      <c r="O56" s="76">
        <f>IF(N56=""," ",IF(N56=0,0,IF(N56&gt;20,5,-5*N56+105)))</f>
        <v>90</v>
      </c>
      <c r="P56" s="80">
        <v>2</v>
      </c>
      <c r="Q56" s="76">
        <f>IF(P56=""," ",IF(P56=0,0,IF(P56&gt;20,5,-5*P56+105)))</f>
        <v>95</v>
      </c>
      <c r="R56" s="80"/>
      <c r="S56" s="76" t="str">
        <f>IF(R56=""," ",IF(R56=0,0,IF(R56&gt;20,5,-5*R56+105)))</f>
        <v> </v>
      </c>
      <c r="T56" s="12">
        <f>T80</f>
        <v>30</v>
      </c>
      <c r="U56" s="12">
        <f>U80</f>
        <v>585</v>
      </c>
      <c r="V56" s="12">
        <f>V80</f>
        <v>500</v>
      </c>
      <c r="W56" s="12">
        <f>W80</f>
        <v>1</v>
      </c>
      <c r="X56" s="12">
        <f>X80</f>
        <v>2</v>
      </c>
      <c r="Y56" s="37"/>
    </row>
    <row r="57" spans="2:25" ht="18.75" customHeight="1">
      <c r="B57" s="138"/>
      <c r="C57" s="9" t="s">
        <v>50</v>
      </c>
      <c r="D57" s="127">
        <v>0</v>
      </c>
      <c r="E57" s="129">
        <f>IF(D57=""," ",IF(D57=0,0,IF(D57&gt;20,5,-5*D57+105)))</f>
        <v>0</v>
      </c>
      <c r="F57" s="81">
        <v>1</v>
      </c>
      <c r="G57" s="77">
        <f>IF(F57=""," ",IF(F57=0,0,IF(F57&gt;20,5,-5*F57+105)))</f>
        <v>100</v>
      </c>
      <c r="H57" s="81">
        <v>3</v>
      </c>
      <c r="I57" s="77">
        <f>IF(H57=""," ",IF(H57=0,0,IF(H57&gt;20,5,-5*H57+105)))</f>
        <v>90</v>
      </c>
      <c r="J57" s="81">
        <v>2</v>
      </c>
      <c r="K57" s="77">
        <f>IF(J57=""," ",IF(J57=0,0,IF(J57&gt;20,5,-5*J57+105)))</f>
        <v>95</v>
      </c>
      <c r="L57" s="81">
        <v>4</v>
      </c>
      <c r="M57" s="77">
        <f>IF(L57=""," ",IF(L57=0,0,IF(L57&gt;20,5,-5*L57+105)))</f>
        <v>85</v>
      </c>
      <c r="N57" s="81">
        <v>4</v>
      </c>
      <c r="O57" s="77">
        <f>IF(N57=""," ",IF(N57=0,0,IF(N57&gt;20,5,-5*N57+105)))</f>
        <v>85</v>
      </c>
      <c r="P57" s="81">
        <v>3</v>
      </c>
      <c r="Q57" s="77">
        <f>IF(P57=""," ",IF(P57=0,0,IF(P57&gt;20,5,-5*P57+105)))</f>
        <v>90</v>
      </c>
      <c r="R57" s="81"/>
      <c r="S57" s="82" t="str">
        <f>IF(R57=""," ",IF(R57=0,0,IF(R57&gt;20,5,-5*R57+105)))</f>
        <v> </v>
      </c>
      <c r="T57" s="12">
        <f>T81</f>
        <v>30</v>
      </c>
      <c r="U57" s="12">
        <f>U81</f>
        <v>575</v>
      </c>
      <c r="V57" s="12">
        <f>V81</f>
        <v>490</v>
      </c>
      <c r="W57" s="12">
        <f>W81</f>
        <v>2</v>
      </c>
      <c r="X57" s="12">
        <f>X81</f>
        <v>1</v>
      </c>
      <c r="Y57" s="37"/>
    </row>
    <row r="58" spans="2:25" ht="18.75" customHeight="1">
      <c r="B58" s="138"/>
      <c r="C58" s="8" t="s">
        <v>38</v>
      </c>
      <c r="D58" s="80">
        <v>1</v>
      </c>
      <c r="E58" s="76">
        <f>IF(D58=""," ",IF(D58=0,0,IF(D58&gt;20,5,-5*D58+105)))</f>
        <v>100</v>
      </c>
      <c r="F58" s="80">
        <v>3</v>
      </c>
      <c r="G58" s="77">
        <f>IF(F58=""," ",IF(F58=0,0,IF(F58&gt;20,5,-5*F58+105)))</f>
        <v>90</v>
      </c>
      <c r="H58" s="80">
        <v>5</v>
      </c>
      <c r="I58" s="77">
        <f>IF(H58=""," ",IF(H58=0,0,IF(H58&gt;20,5,-5*H58+105)))</f>
        <v>80</v>
      </c>
      <c r="J58" s="80">
        <v>4</v>
      </c>
      <c r="K58" s="76">
        <f>IF(J58=""," ",IF(J58=0,0,IF(J58&gt;20,5,-5*J58+105)))</f>
        <v>85</v>
      </c>
      <c r="L58" s="128">
        <v>0</v>
      </c>
      <c r="M58" s="129">
        <f>IF(L58=""," ",IF(L58=0,0,IF(L58&gt;20,5,-5*L58+105)))</f>
        <v>0</v>
      </c>
      <c r="N58" s="128">
        <v>0</v>
      </c>
      <c r="O58" s="129">
        <f>IF(N58=""," ",IF(N58=0,0,IF(N58&gt;20,5,-5*N58+105)))</f>
        <v>0</v>
      </c>
      <c r="P58" s="128">
        <v>0</v>
      </c>
      <c r="Q58" s="129">
        <f>IF(P58=""," ",IF(P58=0,0,IF(P58&gt;20,5,-5*P58+105)))</f>
        <v>0</v>
      </c>
      <c r="R58" s="80"/>
      <c r="S58" s="76" t="str">
        <f>IF(R58=""," ",IF(R58=0,0,IF(R58&gt;20,5,-5*R58+105)))</f>
        <v> </v>
      </c>
      <c r="T58" s="12">
        <f>T82</f>
        <v>20</v>
      </c>
      <c r="U58" s="12">
        <f>U82</f>
        <v>375</v>
      </c>
      <c r="V58" s="12">
        <f>V82</f>
        <v>375</v>
      </c>
      <c r="W58" s="12">
        <f>W82</f>
        <v>5</v>
      </c>
      <c r="X58" s="12">
        <f>X82</f>
        <v>1</v>
      </c>
      <c r="Y58" s="37"/>
    </row>
    <row r="59" spans="2:25" ht="18.75" customHeight="1">
      <c r="B59" s="138"/>
      <c r="C59" s="9" t="s">
        <v>37</v>
      </c>
      <c r="D59" s="81">
        <v>5</v>
      </c>
      <c r="E59" s="76">
        <f>IF(D59=""," ",IF(D59=0,0,IF(D59&gt;20,5,-5*D59+105)))</f>
        <v>80</v>
      </c>
      <c r="F59" s="127">
        <v>0</v>
      </c>
      <c r="G59" s="130">
        <f>IF(F59=""," ",IF(F59=0,0,IF(F59&gt;20,5,-5*F59+105)))</f>
        <v>0</v>
      </c>
      <c r="H59" s="81">
        <v>1</v>
      </c>
      <c r="I59" s="77">
        <f>IF(H59=""," ",IF(H59=0,0,IF(H59&gt;20,5,-5*H59+105)))</f>
        <v>100</v>
      </c>
      <c r="J59" s="127">
        <v>0</v>
      </c>
      <c r="K59" s="130">
        <f>IF(J59=""," ",IF(J59=0,0,IF(J59&gt;20,5,-5*J59+105)))</f>
        <v>0</v>
      </c>
      <c r="L59" s="127">
        <v>0</v>
      </c>
      <c r="M59" s="130">
        <f>IF(L59=""," ",IF(L59=0,0,IF(L59&gt;20,5,-5*L59+105)))</f>
        <v>0</v>
      </c>
      <c r="N59" s="81">
        <v>1</v>
      </c>
      <c r="O59" s="77">
        <f>IF(N59=""," ",IF(N59=0,0,IF(N59&gt;20,5,-5*N59+105)))</f>
        <v>100</v>
      </c>
      <c r="P59" s="127">
        <v>0</v>
      </c>
      <c r="Q59" s="130">
        <f>IF(P59=""," ",IF(P59=0,0,IF(P59&gt;20,5,-5*P59+105)))</f>
        <v>0</v>
      </c>
      <c r="R59" s="81"/>
      <c r="S59" s="77" t="str">
        <f>IF(R59=""," ",IF(R59=0,0,IF(R59&gt;20,5,-5*R59+105)))</f>
        <v> </v>
      </c>
      <c r="T59" s="12">
        <f>T83</f>
        <v>15</v>
      </c>
      <c r="U59" s="12">
        <f>U83</f>
        <v>295</v>
      </c>
      <c r="V59" s="12">
        <f>V83</f>
        <v>295</v>
      </c>
      <c r="W59" s="12">
        <f>W83</f>
        <v>6</v>
      </c>
      <c r="X59" s="12">
        <f>X83</f>
        <v>2</v>
      </c>
      <c r="Y59" s="37"/>
    </row>
    <row r="60" spans="2:25" ht="18.75" customHeight="1">
      <c r="B60" s="138"/>
      <c r="C60" s="9" t="s">
        <v>35</v>
      </c>
      <c r="D60" s="81">
        <v>7</v>
      </c>
      <c r="E60" s="76">
        <f>IF(D60=""," ",IF(D60=0,0,IF(D60&gt;20,5,-5*D60+105)))</f>
        <v>70</v>
      </c>
      <c r="F60" s="127">
        <v>0</v>
      </c>
      <c r="G60" s="130">
        <f>IF(F60=""," ",IF(F60=0,0,IF(F60&gt;20,5,-5*F60+105)))</f>
        <v>0</v>
      </c>
      <c r="H60" s="81">
        <v>2</v>
      </c>
      <c r="I60" s="77">
        <f>IF(H60=""," ",IF(H60=0,0,IF(H60&gt;20,5,-5*H60+105)))</f>
        <v>95</v>
      </c>
      <c r="J60" s="127">
        <v>0</v>
      </c>
      <c r="K60" s="130">
        <f>IF(J60=""," ",IF(J60=0,0,IF(J60&gt;20,5,-5*J60+105)))</f>
        <v>0</v>
      </c>
      <c r="L60" s="127">
        <v>0</v>
      </c>
      <c r="M60" s="130">
        <f>IF(L60=""," ",IF(L60=0,0,IF(L60&gt;20,5,-5*L60+105)))</f>
        <v>0</v>
      </c>
      <c r="N60" s="81">
        <v>2</v>
      </c>
      <c r="O60" s="77">
        <f>IF(N60=""," ",IF(N60=0,0,IF(N60&gt;20,5,-5*N60+105)))</f>
        <v>95</v>
      </c>
      <c r="P60" s="127">
        <v>0</v>
      </c>
      <c r="Q60" s="130">
        <f>IF(P60=""," ",IF(P60=0,0,IF(P60&gt;20,5,-5*P60+105)))</f>
        <v>0</v>
      </c>
      <c r="R60" s="81"/>
      <c r="S60" s="77" t="str">
        <f>IF(R60=""," ",IF(R60=0,0,IF(R60&gt;20,5,-5*R60+105)))</f>
        <v> </v>
      </c>
      <c r="T60" s="12">
        <f>T84</f>
        <v>15</v>
      </c>
      <c r="U60" s="12">
        <f>U84</f>
        <v>275</v>
      </c>
      <c r="V60" s="12">
        <f>V84</f>
        <v>275</v>
      </c>
      <c r="W60" s="12">
        <f>W84</f>
        <v>7</v>
      </c>
      <c r="X60" s="12">
        <f>X84</f>
        <v>0</v>
      </c>
      <c r="Y60" s="37"/>
    </row>
    <row r="61" spans="2:25" ht="18.75" customHeight="1">
      <c r="B61" s="138"/>
      <c r="C61" s="8" t="s">
        <v>51</v>
      </c>
      <c r="D61" s="128">
        <v>0</v>
      </c>
      <c r="E61" s="129">
        <f>IF(D61=""," ",IF(D61=0,0,IF(D61&gt;20,5,-5*D61+105)))</f>
        <v>0</v>
      </c>
      <c r="F61" s="80">
        <v>2</v>
      </c>
      <c r="G61" s="77">
        <f>IF(F61=""," ",IF(F61=0,0,IF(F61&gt;20,5,-5*F61+105)))</f>
        <v>95</v>
      </c>
      <c r="H61" s="128">
        <v>0</v>
      </c>
      <c r="I61" s="130">
        <f>IF(H61=""," ",IF(H61=0,0,IF(H61&gt;20,5,-5*H61+105)))</f>
        <v>0</v>
      </c>
      <c r="J61" s="80">
        <v>7</v>
      </c>
      <c r="K61" s="76">
        <f>IF(J61=""," ",IF(J61=0,0,IF(J61&gt;20,5,-5*J61+105)))</f>
        <v>70</v>
      </c>
      <c r="L61" s="128">
        <v>0</v>
      </c>
      <c r="M61" s="129">
        <f>IF(L61=""," ",IF(L61=0,0,IF(L61&gt;20,5,-5*L61+105)))</f>
        <v>0</v>
      </c>
      <c r="N61" s="128">
        <v>0</v>
      </c>
      <c r="O61" s="129">
        <f>IF(N61=""," ",IF(N61=0,0,IF(N61&gt;20,5,-5*N61+105)))</f>
        <v>0</v>
      </c>
      <c r="P61" s="128">
        <v>0</v>
      </c>
      <c r="Q61" s="129">
        <f>IF(P61=""," ",IF(P61=0,0,IF(P61&gt;20,5,-5*P61+105)))</f>
        <v>0</v>
      </c>
      <c r="R61" s="80"/>
      <c r="S61" s="76" t="str">
        <f>IF(R61=""," ",IF(R61=0,0,IF(R61&gt;20,5,-5*R61+105)))</f>
        <v> </v>
      </c>
      <c r="T61" s="12">
        <f>T85</f>
        <v>10</v>
      </c>
      <c r="U61" s="12">
        <f>U85</f>
        <v>175</v>
      </c>
      <c r="V61" s="12">
        <f>V85</f>
        <v>175</v>
      </c>
      <c r="W61" s="12">
        <f>W85</f>
        <v>8</v>
      </c>
      <c r="X61" s="12">
        <f>X85</f>
        <v>0</v>
      </c>
      <c r="Y61" s="37"/>
    </row>
    <row r="62" spans="2:25" ht="18.75" customHeight="1">
      <c r="B62" s="138"/>
      <c r="C62" s="8" t="s">
        <v>43</v>
      </c>
      <c r="D62" s="80">
        <v>3</v>
      </c>
      <c r="E62" s="76">
        <f>IF(D62=""," ",IF(D62=0,0,IF(D62&gt;20,5,-5*D62+105)))</f>
        <v>90</v>
      </c>
      <c r="F62" s="128">
        <v>0</v>
      </c>
      <c r="G62" s="130">
        <f>IF(F62=""," ",IF(F62=0,0,IF(F62&gt;20,5,-5*F62+105)))</f>
        <v>0</v>
      </c>
      <c r="H62" s="128">
        <v>0</v>
      </c>
      <c r="I62" s="130">
        <f>IF(H62=""," ",IF(H62=0,0,IF(H62&gt;20,5,-5*H62+105)))</f>
        <v>0</v>
      </c>
      <c r="J62" s="128">
        <v>0</v>
      </c>
      <c r="K62" s="129">
        <f>IF(J62=""," ",IF(J62=0,0,IF(J62&gt;20,5,-5*J62+105)))</f>
        <v>0</v>
      </c>
      <c r="L62" s="128">
        <v>0</v>
      </c>
      <c r="M62" s="129">
        <f>IF(L62=""," ",IF(L62=0,0,IF(L62&gt;20,5,-5*L62+105)))</f>
        <v>0</v>
      </c>
      <c r="N62" s="128">
        <v>0</v>
      </c>
      <c r="O62" s="129">
        <f>IF(N62=""," ",IF(N62=0,0,IF(N62&gt;20,5,-5*N62+105)))</f>
        <v>0</v>
      </c>
      <c r="P62" s="128">
        <v>0</v>
      </c>
      <c r="Q62" s="129">
        <f>IF(P62=""," ",IF(P62=0,0,IF(P62&gt;20,5,-5*P62+105)))</f>
        <v>0</v>
      </c>
      <c r="R62" s="80"/>
      <c r="S62" s="76" t="str">
        <f>IF(R62=""," ",IF(R62=0,0,IF(R62&gt;20,5,-5*R62+105)))</f>
        <v> </v>
      </c>
      <c r="T62" s="12">
        <f>T86</f>
        <v>5</v>
      </c>
      <c r="U62" s="12">
        <f>U86</f>
        <v>95</v>
      </c>
      <c r="V62" s="12">
        <f>V86</f>
        <v>95</v>
      </c>
      <c r="W62" s="12">
        <f>W86</f>
        <v>9</v>
      </c>
      <c r="X62" s="12">
        <f>X86</f>
        <v>0</v>
      </c>
      <c r="Y62" s="37"/>
    </row>
    <row r="63" spans="2:25" ht="18.75" customHeight="1">
      <c r="B63" s="138"/>
      <c r="C63" s="9" t="s">
        <v>65</v>
      </c>
      <c r="D63" s="127">
        <v>0</v>
      </c>
      <c r="E63" s="129">
        <f>IF(D63=""," ",IF(D63=0,0,IF(D63&gt;20,5,-5*D63+105)))</f>
        <v>0</v>
      </c>
      <c r="F63" s="127">
        <v>0</v>
      </c>
      <c r="G63" s="130">
        <f>IF(F63=""," ",IF(F63=0,0,IF(F63&gt;20,5,-5*F63+105)))</f>
        <v>0</v>
      </c>
      <c r="H63" s="127">
        <v>0</v>
      </c>
      <c r="I63" s="130">
        <f>IF(H63=""," ",IF(H63=0,0,IF(H63&gt;20,5,-5*H63+105)))</f>
        <v>0</v>
      </c>
      <c r="J63" s="81">
        <v>3</v>
      </c>
      <c r="K63" s="76">
        <f>IF(J63=""," ",IF(J63=0,0,IF(J63&gt;20,5,-5*J63+105)))</f>
        <v>90</v>
      </c>
      <c r="L63" s="127">
        <v>0</v>
      </c>
      <c r="M63" s="129">
        <f>IF(L63=""," ",IF(L63=0,0,IF(L63&gt;20,5,-5*L63+105)))</f>
        <v>0</v>
      </c>
      <c r="N63" s="127">
        <v>0</v>
      </c>
      <c r="O63" s="130">
        <f>IF(N63=""," ",IF(N63=0,0,IF(N63&gt;20,5,-5*N63+105)))</f>
        <v>0</v>
      </c>
      <c r="P63" s="127">
        <v>0</v>
      </c>
      <c r="Q63" s="130">
        <f>IF(P63=""," ",IF(P63=0,0,IF(P63&gt;20,5,-5*P63+105)))</f>
        <v>0</v>
      </c>
      <c r="R63" s="81"/>
      <c r="S63" s="82" t="str">
        <f>IF(R63=""," ",IF(R63=0,0,IF(R63&gt;20,5,-5*R63+105)))</f>
        <v> </v>
      </c>
      <c r="T63" s="12">
        <f>T87</f>
        <v>5</v>
      </c>
      <c r="U63" s="12">
        <f>U87</f>
        <v>95</v>
      </c>
      <c r="V63" s="12">
        <f>V87</f>
        <v>95</v>
      </c>
      <c r="W63" s="12">
        <f>W87</f>
        <v>9</v>
      </c>
      <c r="X63" s="12">
        <f>X87</f>
        <v>0</v>
      </c>
      <c r="Y63" s="37"/>
    </row>
    <row r="64" spans="2:25" ht="18.75" customHeight="1">
      <c r="B64" s="138"/>
      <c r="C64" s="8"/>
      <c r="D64" s="80"/>
      <c r="E64" s="76" t="str">
        <f>IF(D64=""," ",IF(D64=0,0,IF(D64&gt;20,5,-5*D64+105)))</f>
        <v> </v>
      </c>
      <c r="F64" s="80"/>
      <c r="G64" s="77" t="str">
        <f>IF(F64=""," ",IF(F64=0,0,IF(F64&gt;20,5,-5*F64+105)))</f>
        <v> </v>
      </c>
      <c r="H64" s="80"/>
      <c r="I64" s="77" t="str">
        <f>IF(H64=""," ",IF(H64=0,0,IF(H64&gt;20,5,-5*H64+105)))</f>
        <v> </v>
      </c>
      <c r="J64" s="80"/>
      <c r="K64" s="76" t="str">
        <f>IF(J64=""," ",IF(J64=0,0,IF(J64&gt;20,5,-5*J64+105)))</f>
        <v> </v>
      </c>
      <c r="L64" s="80"/>
      <c r="M64" s="76" t="str">
        <f>IF(L64=""," ",IF(L64=0,0,IF(L64&gt;20,5,-5*L64+105)))</f>
        <v> </v>
      </c>
      <c r="N64" s="80"/>
      <c r="O64" s="76" t="str">
        <f aca="true" t="shared" si="33" ref="O64:O73">IF(N64=""," ",IF(N64=0,0,IF(N64&gt;20,5,-5*N64+105)))</f>
        <v> </v>
      </c>
      <c r="P64" s="80"/>
      <c r="Q64" s="76" t="str">
        <f aca="true" t="shared" si="34" ref="Q64:Q73">IF(P64=""," ",IF(P64=0,0,IF(P64&gt;20,5,-5*P64+105)))</f>
        <v> </v>
      </c>
      <c r="R64" s="80"/>
      <c r="S64" s="76" t="str">
        <f aca="true" t="shared" si="35" ref="S64:S73">IF(R64=""," ",IF(R64=0,0,IF(R64&gt;20,5,-5*R64+105)))</f>
        <v> </v>
      </c>
      <c r="T64" s="12">
        <f aca="true" t="shared" si="36" ref="T64:X67">T88</f>
        <v>0</v>
      </c>
      <c r="U64" s="12">
        <f t="shared" si="36"/>
        <v>0</v>
      </c>
      <c r="V64" s="12" t="str">
        <f t="shared" si="36"/>
        <v> </v>
      </c>
      <c r="W64" s="12" t="str">
        <f t="shared" si="36"/>
        <v> </v>
      </c>
      <c r="X64" s="12">
        <f t="shared" si="36"/>
        <v>0</v>
      </c>
      <c r="Y64" s="37"/>
    </row>
    <row r="65" spans="2:25" ht="18.75" customHeight="1">
      <c r="B65" s="138"/>
      <c r="C65" s="9"/>
      <c r="D65" s="81"/>
      <c r="E65" s="76" t="str">
        <f>IF(D65=""," ",IF(D65=0,0,IF(D65&gt;20,5,-5*D65+105)))</f>
        <v> </v>
      </c>
      <c r="F65" s="81"/>
      <c r="G65" s="77" t="str">
        <f>IF(F65=""," ",IF(F65=0,0,IF(F65&gt;20,5,-5*F65+105)))</f>
        <v> </v>
      </c>
      <c r="H65" s="81"/>
      <c r="I65" s="77" t="str">
        <f>IF(H65=""," ",IF(H65=0,0,IF(H65&gt;20,5,-5*H65+105)))</f>
        <v> </v>
      </c>
      <c r="J65" s="81"/>
      <c r="K65" s="76" t="str">
        <f>IF(J65=""," ",IF(J65=0,0,IF(J65&gt;20,5,-5*J65+105)))</f>
        <v> </v>
      </c>
      <c r="L65" s="81"/>
      <c r="M65" s="76" t="str">
        <f>IF(L65=""," ",IF(L65=0,0,IF(L65&gt;20,5,-5*L65+105)))</f>
        <v> </v>
      </c>
      <c r="N65" s="81"/>
      <c r="O65" s="77" t="str">
        <f t="shared" si="33"/>
        <v> </v>
      </c>
      <c r="P65" s="81"/>
      <c r="Q65" s="77" t="str">
        <f t="shared" si="34"/>
        <v> </v>
      </c>
      <c r="R65" s="81"/>
      <c r="S65" s="77" t="str">
        <f t="shared" si="35"/>
        <v> </v>
      </c>
      <c r="T65" s="12">
        <f t="shared" si="36"/>
        <v>0</v>
      </c>
      <c r="U65" s="12">
        <f t="shared" si="36"/>
        <v>0</v>
      </c>
      <c r="V65" s="12" t="str">
        <f t="shared" si="36"/>
        <v> </v>
      </c>
      <c r="W65" s="12" t="str">
        <f t="shared" si="36"/>
        <v> </v>
      </c>
      <c r="X65" s="12">
        <f t="shared" si="36"/>
        <v>0</v>
      </c>
      <c r="Y65" s="37"/>
    </row>
    <row r="66" spans="2:25" ht="18.75" customHeight="1">
      <c r="B66" s="138"/>
      <c r="C66" s="9"/>
      <c r="D66" s="81"/>
      <c r="E66" s="77" t="str">
        <f>IF(D66=""," ",IF(D66=0,0,IF(D66&gt;20,5,-5*D66+105)))</f>
        <v> </v>
      </c>
      <c r="F66" s="81"/>
      <c r="G66" s="77" t="str">
        <f>IF(F66=""," ",IF(F66=0,0,IF(F66&gt;20,5,-5*F66+105)))</f>
        <v> </v>
      </c>
      <c r="H66" s="81"/>
      <c r="I66" s="77" t="str">
        <f>IF(H66=""," ",IF(H66=0,0,IF(H66&gt;20,5,-5*H66+105)))</f>
        <v> </v>
      </c>
      <c r="J66" s="81"/>
      <c r="K66" s="76" t="str">
        <f>IF(J66=""," ",IF(J66=0,0,IF(J66&gt;20,5,-5*J66+105)))</f>
        <v> </v>
      </c>
      <c r="L66" s="81"/>
      <c r="M66" s="76" t="str">
        <f>IF(L66=""," ",IF(L66=0,0,IF(L66&gt;20,5,-5*L66+105)))</f>
        <v> </v>
      </c>
      <c r="N66" s="81"/>
      <c r="O66" s="77" t="str">
        <f t="shared" si="33"/>
        <v> </v>
      </c>
      <c r="P66" s="81"/>
      <c r="Q66" s="77" t="str">
        <f t="shared" si="34"/>
        <v> </v>
      </c>
      <c r="R66" s="81"/>
      <c r="S66" s="77" t="str">
        <f t="shared" si="35"/>
        <v> </v>
      </c>
      <c r="T66" s="12">
        <f t="shared" si="36"/>
        <v>0</v>
      </c>
      <c r="U66" s="12">
        <f t="shared" si="36"/>
        <v>0</v>
      </c>
      <c r="V66" s="12" t="str">
        <f t="shared" si="36"/>
        <v> </v>
      </c>
      <c r="W66" s="12" t="str">
        <f t="shared" si="36"/>
        <v> </v>
      </c>
      <c r="X66" s="12">
        <f t="shared" si="36"/>
        <v>0</v>
      </c>
      <c r="Y66" s="37"/>
    </row>
    <row r="67" spans="2:25" ht="18.75" customHeight="1">
      <c r="B67" s="138"/>
      <c r="C67" s="8"/>
      <c r="D67" s="80"/>
      <c r="E67" s="76" t="str">
        <f>IF(D67=""," ",IF(D67=0,0,IF(D67&gt;20,5,-5*D67+105)))</f>
        <v> </v>
      </c>
      <c r="F67" s="80"/>
      <c r="G67" s="76" t="str">
        <f>IF(F67=""," ",IF(F67=0,0,IF(F67&gt;20,5,-5*F67+105)))</f>
        <v> </v>
      </c>
      <c r="H67" s="80"/>
      <c r="I67" s="76" t="str">
        <f>IF(H67=""," ",IF(H67=0,0,IF(H67&gt;20,5,-5*H67+105)))</f>
        <v> </v>
      </c>
      <c r="J67" s="80"/>
      <c r="K67" s="76" t="str">
        <f>IF(J67=""," ",IF(J67=0,0,IF(J67&gt;20,5,-5*J67+105)))</f>
        <v> </v>
      </c>
      <c r="L67" s="80"/>
      <c r="M67" s="76" t="str">
        <f>IF(L67=""," ",IF(L67=0,0,IF(L67&gt;20,5,-5*L67+105)))</f>
        <v> </v>
      </c>
      <c r="N67" s="80"/>
      <c r="O67" s="76" t="str">
        <f t="shared" si="33"/>
        <v> </v>
      </c>
      <c r="P67" s="80"/>
      <c r="Q67" s="76" t="str">
        <f t="shared" si="34"/>
        <v> </v>
      </c>
      <c r="R67" s="80"/>
      <c r="S67" s="76" t="str">
        <f t="shared" si="35"/>
        <v> </v>
      </c>
      <c r="T67" s="12">
        <f t="shared" si="36"/>
        <v>0</v>
      </c>
      <c r="U67" s="12">
        <f t="shared" si="36"/>
        <v>0</v>
      </c>
      <c r="V67" s="12" t="str">
        <f t="shared" si="36"/>
        <v> </v>
      </c>
      <c r="W67" s="12" t="str">
        <f t="shared" si="36"/>
        <v> </v>
      </c>
      <c r="X67" s="12">
        <f t="shared" si="36"/>
        <v>0</v>
      </c>
      <c r="Y67" s="37"/>
    </row>
    <row r="68" spans="2:25" ht="18.75" customHeight="1">
      <c r="B68" s="138"/>
      <c r="C68" s="8"/>
      <c r="D68" s="80"/>
      <c r="E68" s="76" t="str">
        <f aca="true" t="shared" si="37" ref="E68:E73">IF(D68=""," ",IF(D68=0,0,IF(D68&gt;20,5,-5*D68+105)))</f>
        <v> </v>
      </c>
      <c r="F68" s="80"/>
      <c r="G68" s="76" t="str">
        <f aca="true" t="shared" si="38" ref="G68:G73">IF(F68=""," ",IF(F68=0,0,IF(F68&gt;20,5,-5*F68+105)))</f>
        <v> </v>
      </c>
      <c r="H68" s="80"/>
      <c r="I68" s="76" t="str">
        <f aca="true" t="shared" si="39" ref="I68:I73">IF(H68=""," ",IF(H68=0,0,IF(H68&gt;20,5,-5*H68+105)))</f>
        <v> </v>
      </c>
      <c r="J68" s="80"/>
      <c r="K68" s="76" t="str">
        <f aca="true" t="shared" si="40" ref="K68:K73">IF(J68=""," ",IF(J68=0,0,IF(J68&gt;20,5,-5*J68+105)))</f>
        <v> </v>
      </c>
      <c r="L68" s="80"/>
      <c r="M68" s="76" t="str">
        <f aca="true" t="shared" si="41" ref="M68:M73">IF(L68=""," ",IF(L68=0,0,IF(L68&gt;20,5,-5*L68+105)))</f>
        <v> </v>
      </c>
      <c r="N68" s="80"/>
      <c r="O68" s="76" t="str">
        <f t="shared" si="33"/>
        <v> </v>
      </c>
      <c r="P68" s="80"/>
      <c r="Q68" s="76" t="str">
        <f t="shared" si="34"/>
        <v> </v>
      </c>
      <c r="R68" s="80"/>
      <c r="S68" s="76" t="str">
        <f t="shared" si="35"/>
        <v> </v>
      </c>
      <c r="T68" s="12">
        <f aca="true" t="shared" si="42" ref="T68:X73">T92</f>
        <v>0</v>
      </c>
      <c r="U68" s="12">
        <f t="shared" si="42"/>
        <v>0</v>
      </c>
      <c r="V68" s="12" t="str">
        <f t="shared" si="42"/>
        <v> </v>
      </c>
      <c r="W68" s="12" t="str">
        <f t="shared" si="42"/>
        <v> </v>
      </c>
      <c r="X68" s="12">
        <f t="shared" si="42"/>
        <v>0</v>
      </c>
      <c r="Y68" s="37"/>
    </row>
    <row r="69" spans="2:25" ht="18.75" customHeight="1">
      <c r="B69" s="138"/>
      <c r="C69" s="9"/>
      <c r="D69" s="81"/>
      <c r="E69" s="77" t="str">
        <f t="shared" si="37"/>
        <v> </v>
      </c>
      <c r="F69" s="81"/>
      <c r="G69" s="77" t="str">
        <f t="shared" si="38"/>
        <v> </v>
      </c>
      <c r="H69" s="81"/>
      <c r="I69" s="77" t="str">
        <f t="shared" si="39"/>
        <v> </v>
      </c>
      <c r="J69" s="81"/>
      <c r="K69" s="77" t="str">
        <f t="shared" si="40"/>
        <v> </v>
      </c>
      <c r="L69" s="81"/>
      <c r="M69" s="77" t="str">
        <f t="shared" si="41"/>
        <v> </v>
      </c>
      <c r="N69" s="81"/>
      <c r="O69" s="77" t="str">
        <f t="shared" si="33"/>
        <v> </v>
      </c>
      <c r="P69" s="81"/>
      <c r="Q69" s="77" t="str">
        <f t="shared" si="34"/>
        <v> </v>
      </c>
      <c r="R69" s="81"/>
      <c r="S69" s="82" t="str">
        <f t="shared" si="35"/>
        <v> </v>
      </c>
      <c r="T69" s="12">
        <f t="shared" si="42"/>
        <v>0</v>
      </c>
      <c r="U69" s="12">
        <f t="shared" si="42"/>
        <v>0</v>
      </c>
      <c r="V69" s="12" t="str">
        <f t="shared" si="42"/>
        <v> </v>
      </c>
      <c r="W69" s="12" t="str">
        <f t="shared" si="42"/>
        <v> </v>
      </c>
      <c r="X69" s="12">
        <f t="shared" si="42"/>
        <v>0</v>
      </c>
      <c r="Y69" s="37"/>
    </row>
    <row r="70" spans="2:25" ht="18.75" customHeight="1">
      <c r="B70" s="138"/>
      <c r="C70" s="8"/>
      <c r="D70" s="80"/>
      <c r="E70" s="76" t="str">
        <f t="shared" si="37"/>
        <v> </v>
      </c>
      <c r="F70" s="80"/>
      <c r="G70" s="76" t="str">
        <f t="shared" si="38"/>
        <v> </v>
      </c>
      <c r="H70" s="80"/>
      <c r="I70" s="76" t="str">
        <f t="shared" si="39"/>
        <v> </v>
      </c>
      <c r="J70" s="80"/>
      <c r="K70" s="76" t="str">
        <f t="shared" si="40"/>
        <v> </v>
      </c>
      <c r="L70" s="80"/>
      <c r="M70" s="76" t="str">
        <f t="shared" si="41"/>
        <v> </v>
      </c>
      <c r="N70" s="80"/>
      <c r="O70" s="76" t="str">
        <f t="shared" si="33"/>
        <v> </v>
      </c>
      <c r="P70" s="80"/>
      <c r="Q70" s="76" t="str">
        <f t="shared" si="34"/>
        <v> </v>
      </c>
      <c r="R70" s="80"/>
      <c r="S70" s="76" t="str">
        <f t="shared" si="35"/>
        <v> </v>
      </c>
      <c r="T70" s="12">
        <f t="shared" si="42"/>
        <v>0</v>
      </c>
      <c r="U70" s="12">
        <f t="shared" si="42"/>
        <v>0</v>
      </c>
      <c r="V70" s="12" t="str">
        <f t="shared" si="42"/>
        <v> </v>
      </c>
      <c r="W70" s="12" t="str">
        <f t="shared" si="42"/>
        <v> </v>
      </c>
      <c r="X70" s="12">
        <f t="shared" si="42"/>
        <v>0</v>
      </c>
      <c r="Y70" s="37"/>
    </row>
    <row r="71" spans="2:25" ht="18.75" customHeight="1">
      <c r="B71" s="138"/>
      <c r="C71" s="9"/>
      <c r="D71" s="81"/>
      <c r="E71" s="77" t="str">
        <f t="shared" si="37"/>
        <v> </v>
      </c>
      <c r="F71" s="81"/>
      <c r="G71" s="77" t="str">
        <f t="shared" si="38"/>
        <v> </v>
      </c>
      <c r="H71" s="81"/>
      <c r="I71" s="77" t="str">
        <f t="shared" si="39"/>
        <v> </v>
      </c>
      <c r="J71" s="81"/>
      <c r="K71" s="77" t="str">
        <f t="shared" si="40"/>
        <v> </v>
      </c>
      <c r="L71" s="81"/>
      <c r="M71" s="77" t="str">
        <f t="shared" si="41"/>
        <v> </v>
      </c>
      <c r="N71" s="81"/>
      <c r="O71" s="77" t="str">
        <f t="shared" si="33"/>
        <v> </v>
      </c>
      <c r="P71" s="81"/>
      <c r="Q71" s="77" t="str">
        <f t="shared" si="34"/>
        <v> </v>
      </c>
      <c r="R71" s="81"/>
      <c r="S71" s="77" t="str">
        <f t="shared" si="35"/>
        <v> </v>
      </c>
      <c r="T71" s="12">
        <f t="shared" si="42"/>
        <v>0</v>
      </c>
      <c r="U71" s="12">
        <f t="shared" si="42"/>
        <v>0</v>
      </c>
      <c r="V71" s="12" t="str">
        <f t="shared" si="42"/>
        <v> </v>
      </c>
      <c r="W71" s="12" t="str">
        <f t="shared" si="42"/>
        <v> </v>
      </c>
      <c r="X71" s="12">
        <f t="shared" si="42"/>
        <v>0</v>
      </c>
      <c r="Y71" s="37"/>
    </row>
    <row r="72" spans="2:25" ht="18.75" customHeight="1">
      <c r="B72" s="36"/>
      <c r="C72" s="9"/>
      <c r="D72" s="81"/>
      <c r="E72" s="77" t="str">
        <f t="shared" si="37"/>
        <v> </v>
      </c>
      <c r="F72" s="81"/>
      <c r="G72" s="77" t="str">
        <f t="shared" si="38"/>
        <v> </v>
      </c>
      <c r="H72" s="81"/>
      <c r="I72" s="77" t="str">
        <f t="shared" si="39"/>
        <v> </v>
      </c>
      <c r="J72" s="81"/>
      <c r="K72" s="77" t="str">
        <f t="shared" si="40"/>
        <v> </v>
      </c>
      <c r="L72" s="81"/>
      <c r="M72" s="77" t="str">
        <f t="shared" si="41"/>
        <v> </v>
      </c>
      <c r="N72" s="81"/>
      <c r="O72" s="77" t="str">
        <f t="shared" si="33"/>
        <v> </v>
      </c>
      <c r="P72" s="81"/>
      <c r="Q72" s="77" t="str">
        <f t="shared" si="34"/>
        <v> </v>
      </c>
      <c r="R72" s="81"/>
      <c r="S72" s="77" t="str">
        <f t="shared" si="35"/>
        <v> </v>
      </c>
      <c r="T72" s="12">
        <f t="shared" si="42"/>
        <v>0</v>
      </c>
      <c r="U72" s="12">
        <f t="shared" si="42"/>
        <v>0</v>
      </c>
      <c r="V72" s="12" t="str">
        <f t="shared" si="42"/>
        <v> </v>
      </c>
      <c r="W72" s="12" t="str">
        <f t="shared" si="42"/>
        <v> </v>
      </c>
      <c r="X72" s="12">
        <f t="shared" si="42"/>
        <v>0</v>
      </c>
      <c r="Y72" s="37"/>
    </row>
    <row r="73" spans="2:25" ht="18.75" customHeight="1" thickBot="1">
      <c r="B73" s="36"/>
      <c r="C73" s="10"/>
      <c r="D73" s="83"/>
      <c r="E73" s="78" t="str">
        <f t="shared" si="37"/>
        <v> </v>
      </c>
      <c r="F73" s="83"/>
      <c r="G73" s="78" t="str">
        <f t="shared" si="38"/>
        <v> </v>
      </c>
      <c r="H73" s="83"/>
      <c r="I73" s="78" t="str">
        <f t="shared" si="39"/>
        <v> </v>
      </c>
      <c r="J73" s="83"/>
      <c r="K73" s="78" t="str">
        <f t="shared" si="40"/>
        <v> </v>
      </c>
      <c r="L73" s="83"/>
      <c r="M73" s="78" t="str">
        <f t="shared" si="41"/>
        <v> </v>
      </c>
      <c r="N73" s="83"/>
      <c r="O73" s="78" t="str">
        <f t="shared" si="33"/>
        <v> </v>
      </c>
      <c r="P73" s="83"/>
      <c r="Q73" s="78" t="str">
        <f t="shared" si="34"/>
        <v> </v>
      </c>
      <c r="R73" s="83"/>
      <c r="S73" s="78" t="str">
        <f t="shared" si="35"/>
        <v> </v>
      </c>
      <c r="T73" s="13">
        <f t="shared" si="42"/>
        <v>0</v>
      </c>
      <c r="U73" s="13">
        <f t="shared" si="42"/>
        <v>0</v>
      </c>
      <c r="V73" s="13" t="str">
        <f t="shared" si="42"/>
        <v> </v>
      </c>
      <c r="W73" s="13" t="str">
        <f t="shared" si="42"/>
        <v> </v>
      </c>
      <c r="X73" s="13">
        <f t="shared" si="42"/>
        <v>0</v>
      </c>
      <c r="Y73" s="37"/>
    </row>
    <row r="74" spans="2:25" ht="15" thickBot="1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</row>
    <row r="77" ht="15" hidden="1" thickBot="1"/>
    <row r="78" spans="3:25" ht="14.25" hidden="1">
      <c r="C78" s="14" t="str">
        <f aca="true" t="shared" si="43" ref="C78:C83">C54</f>
        <v>Terry Ayer</v>
      </c>
      <c r="D78" s="15"/>
      <c r="E78" s="16">
        <f aca="true" t="shared" si="44" ref="E78:E97">E54</f>
        <v>95</v>
      </c>
      <c r="F78" s="15"/>
      <c r="G78" s="16">
        <f aca="true" t="shared" si="45" ref="G78:G97">G54</f>
        <v>85</v>
      </c>
      <c r="H78" s="15"/>
      <c r="I78" s="16">
        <f aca="true" t="shared" si="46" ref="I78:I97">I54</f>
        <v>75</v>
      </c>
      <c r="J78" s="15"/>
      <c r="K78" s="16">
        <f aca="true" t="shared" si="47" ref="K78:K97">K54</f>
        <v>80</v>
      </c>
      <c r="L78" s="15"/>
      <c r="M78" s="16">
        <f aca="true" t="shared" si="48" ref="M78:O97">M54</f>
        <v>90</v>
      </c>
      <c r="N78" s="15"/>
      <c r="O78" s="16">
        <f t="shared" si="48"/>
        <v>75</v>
      </c>
      <c r="P78" s="15"/>
      <c r="Q78" s="16">
        <f aca="true" t="shared" si="49" ref="Q78:Q97">Q54</f>
        <v>100</v>
      </c>
      <c r="R78" s="17"/>
      <c r="S78" s="18" t="str">
        <f aca="true" t="shared" si="50" ref="S78:S97">S54</f>
        <v> </v>
      </c>
      <c r="T78" s="19">
        <f aca="true" t="shared" si="51" ref="T78:T97">COUNTIF(D78:S78,"&gt;0")*5</f>
        <v>35</v>
      </c>
      <c r="U78" s="19">
        <f aca="true" t="shared" si="52" ref="U78:U97">SUM(D78:T78)</f>
        <v>635</v>
      </c>
      <c r="V78" s="19">
        <f>IF(Y78&lt;18," ",SUM(D78:S78)-SMALL(D78:S78,1)-SMALL(D78:S78,2)+T78)</f>
        <v>485</v>
      </c>
      <c r="W78" s="19">
        <f>IF(V78=" "," ",RANK(V78,$V$78:$V$97))</f>
        <v>3</v>
      </c>
      <c r="X78" s="19">
        <f aca="true" t="shared" si="53" ref="X78:X97">COUNTIF(D78:S78,100)</f>
        <v>1</v>
      </c>
      <c r="Y78" s="19">
        <f aca="true" t="shared" si="54" ref="Y78:Y97">COUNTIF(D78:S78,"&gt;=0")*5</f>
        <v>35</v>
      </c>
    </row>
    <row r="79" spans="3:25" ht="14.25" hidden="1">
      <c r="C79" s="20" t="str">
        <f t="shared" si="43"/>
        <v>Hal Pierce</v>
      </c>
      <c r="D79" s="21"/>
      <c r="E79" s="22">
        <f t="shared" si="44"/>
        <v>75</v>
      </c>
      <c r="F79" s="21"/>
      <c r="G79" s="22">
        <f t="shared" si="45"/>
        <v>80</v>
      </c>
      <c r="H79" s="21"/>
      <c r="I79" s="22">
        <f t="shared" si="46"/>
        <v>70</v>
      </c>
      <c r="J79" s="21"/>
      <c r="K79" s="22">
        <f t="shared" si="47"/>
        <v>75</v>
      </c>
      <c r="L79" s="21"/>
      <c r="M79" s="22">
        <f t="shared" si="48"/>
        <v>95</v>
      </c>
      <c r="N79" s="21"/>
      <c r="O79" s="22">
        <f t="shared" si="48"/>
        <v>80</v>
      </c>
      <c r="P79" s="21"/>
      <c r="Q79" s="22">
        <f t="shared" si="49"/>
        <v>85</v>
      </c>
      <c r="R79" s="23"/>
      <c r="S79" s="24" t="str">
        <f t="shared" si="50"/>
        <v> </v>
      </c>
      <c r="T79" s="25">
        <f t="shared" si="51"/>
        <v>35</v>
      </c>
      <c r="U79" s="25">
        <f t="shared" si="52"/>
        <v>595</v>
      </c>
      <c r="V79" s="25">
        <f aca="true" t="shared" si="55" ref="V79:V97">IF(Y79&lt;18," ",SUM(D79:S79)-SMALL(D79:S79,1)-SMALL(D79:S79,2)+T79)</f>
        <v>450</v>
      </c>
      <c r="W79" s="25">
        <f aca="true" t="shared" si="56" ref="W79:W87">IF(V79=" "," ",RANK(V79,$V$78:$V$97))</f>
        <v>4</v>
      </c>
      <c r="X79" s="25">
        <f t="shared" si="53"/>
        <v>0</v>
      </c>
      <c r="Y79" s="25">
        <f t="shared" si="54"/>
        <v>35</v>
      </c>
    </row>
    <row r="80" spans="3:25" ht="14.25" hidden="1">
      <c r="C80" s="20" t="str">
        <f t="shared" si="43"/>
        <v>Jimmy Colligan</v>
      </c>
      <c r="D80" s="21"/>
      <c r="E80" s="22">
        <f t="shared" si="44"/>
        <v>85</v>
      </c>
      <c r="F80" s="21"/>
      <c r="G80" s="22">
        <f t="shared" si="45"/>
        <v>0</v>
      </c>
      <c r="H80" s="21"/>
      <c r="I80" s="22">
        <f t="shared" si="46"/>
        <v>85</v>
      </c>
      <c r="J80" s="21"/>
      <c r="K80" s="22">
        <f t="shared" si="47"/>
        <v>100</v>
      </c>
      <c r="L80" s="21"/>
      <c r="M80" s="22">
        <f t="shared" si="48"/>
        <v>100</v>
      </c>
      <c r="N80" s="21"/>
      <c r="O80" s="22">
        <f t="shared" si="48"/>
        <v>90</v>
      </c>
      <c r="P80" s="21"/>
      <c r="Q80" s="22">
        <f t="shared" si="49"/>
        <v>95</v>
      </c>
      <c r="R80" s="23"/>
      <c r="S80" s="24" t="str">
        <f t="shared" si="50"/>
        <v> </v>
      </c>
      <c r="T80" s="25">
        <f t="shared" si="51"/>
        <v>30</v>
      </c>
      <c r="U80" s="26">
        <f t="shared" si="52"/>
        <v>585</v>
      </c>
      <c r="V80" s="26">
        <f t="shared" si="55"/>
        <v>500</v>
      </c>
      <c r="W80" s="25">
        <f t="shared" si="56"/>
        <v>1</v>
      </c>
      <c r="X80" s="26">
        <f t="shared" si="53"/>
        <v>2</v>
      </c>
      <c r="Y80" s="25">
        <f t="shared" si="54"/>
        <v>35</v>
      </c>
    </row>
    <row r="81" spans="3:25" ht="14.25" hidden="1">
      <c r="C81" s="20" t="str">
        <f t="shared" si="43"/>
        <v>Tom Jahl</v>
      </c>
      <c r="D81" s="21"/>
      <c r="E81" s="22">
        <f t="shared" si="44"/>
        <v>0</v>
      </c>
      <c r="F81" s="21"/>
      <c r="G81" s="22">
        <f t="shared" si="45"/>
        <v>100</v>
      </c>
      <c r="H81" s="21"/>
      <c r="I81" s="22">
        <f t="shared" si="46"/>
        <v>90</v>
      </c>
      <c r="J81" s="21"/>
      <c r="K81" s="22">
        <f t="shared" si="47"/>
        <v>95</v>
      </c>
      <c r="L81" s="21"/>
      <c r="M81" s="22">
        <f t="shared" si="48"/>
        <v>85</v>
      </c>
      <c r="N81" s="21"/>
      <c r="O81" s="22">
        <f t="shared" si="48"/>
        <v>85</v>
      </c>
      <c r="P81" s="21"/>
      <c r="Q81" s="22">
        <f t="shared" si="49"/>
        <v>90</v>
      </c>
      <c r="R81" s="23"/>
      <c r="S81" s="24" t="str">
        <f t="shared" si="50"/>
        <v> </v>
      </c>
      <c r="T81" s="25">
        <f t="shared" si="51"/>
        <v>30</v>
      </c>
      <c r="U81" s="26">
        <f t="shared" si="52"/>
        <v>575</v>
      </c>
      <c r="V81" s="26">
        <f t="shared" si="55"/>
        <v>490</v>
      </c>
      <c r="W81" s="25">
        <f t="shared" si="56"/>
        <v>2</v>
      </c>
      <c r="X81" s="26">
        <f t="shared" si="53"/>
        <v>1</v>
      </c>
      <c r="Y81" s="25">
        <f t="shared" si="54"/>
        <v>35</v>
      </c>
    </row>
    <row r="82" spans="3:25" ht="14.25" hidden="1">
      <c r="C82" s="20" t="str">
        <f t="shared" si="43"/>
        <v>Matt Patrick</v>
      </c>
      <c r="D82" s="21"/>
      <c r="E82" s="22">
        <f t="shared" si="44"/>
        <v>100</v>
      </c>
      <c r="F82" s="21"/>
      <c r="G82" s="22">
        <f t="shared" si="45"/>
        <v>90</v>
      </c>
      <c r="H82" s="21"/>
      <c r="I82" s="22">
        <f t="shared" si="46"/>
        <v>80</v>
      </c>
      <c r="J82" s="21"/>
      <c r="K82" s="22">
        <f t="shared" si="47"/>
        <v>85</v>
      </c>
      <c r="L82" s="21"/>
      <c r="M82" s="22">
        <f t="shared" si="48"/>
        <v>0</v>
      </c>
      <c r="N82" s="21"/>
      <c r="O82" s="22">
        <f t="shared" si="48"/>
        <v>0</v>
      </c>
      <c r="P82" s="21"/>
      <c r="Q82" s="22">
        <f t="shared" si="49"/>
        <v>0</v>
      </c>
      <c r="R82" s="23"/>
      <c r="S82" s="24" t="str">
        <f t="shared" si="50"/>
        <v> </v>
      </c>
      <c r="T82" s="25">
        <f t="shared" si="51"/>
        <v>20</v>
      </c>
      <c r="U82" s="26">
        <f t="shared" si="52"/>
        <v>375</v>
      </c>
      <c r="V82" s="26">
        <f t="shared" si="55"/>
        <v>375</v>
      </c>
      <c r="W82" s="25">
        <f t="shared" si="56"/>
        <v>5</v>
      </c>
      <c r="X82" s="26">
        <f t="shared" si="53"/>
        <v>1</v>
      </c>
      <c r="Y82" s="25">
        <f t="shared" si="54"/>
        <v>35</v>
      </c>
    </row>
    <row r="83" spans="3:25" ht="14.25" hidden="1">
      <c r="C83" s="20" t="str">
        <f t="shared" si="43"/>
        <v>Don Hall</v>
      </c>
      <c r="D83" s="21"/>
      <c r="E83" s="22">
        <f t="shared" si="44"/>
        <v>80</v>
      </c>
      <c r="F83" s="21"/>
      <c r="G83" s="22">
        <f t="shared" si="45"/>
        <v>0</v>
      </c>
      <c r="H83" s="21"/>
      <c r="I83" s="22">
        <f t="shared" si="46"/>
        <v>100</v>
      </c>
      <c r="J83" s="21"/>
      <c r="K83" s="22">
        <f t="shared" si="47"/>
        <v>0</v>
      </c>
      <c r="L83" s="21"/>
      <c r="M83" s="22">
        <f t="shared" si="48"/>
        <v>0</v>
      </c>
      <c r="N83" s="21"/>
      <c r="O83" s="22">
        <f t="shared" si="48"/>
        <v>100</v>
      </c>
      <c r="P83" s="21"/>
      <c r="Q83" s="22">
        <f t="shared" si="49"/>
        <v>0</v>
      </c>
      <c r="R83" s="23"/>
      <c r="S83" s="24" t="str">
        <f t="shared" si="50"/>
        <v> </v>
      </c>
      <c r="T83" s="25">
        <f t="shared" si="51"/>
        <v>15</v>
      </c>
      <c r="U83" s="26">
        <f t="shared" si="52"/>
        <v>295</v>
      </c>
      <c r="V83" s="26">
        <f t="shared" si="55"/>
        <v>295</v>
      </c>
      <c r="W83" s="25">
        <f t="shared" si="56"/>
        <v>6</v>
      </c>
      <c r="X83" s="26">
        <f t="shared" si="53"/>
        <v>2</v>
      </c>
      <c r="Y83" s="25">
        <f t="shared" si="54"/>
        <v>35</v>
      </c>
    </row>
    <row r="84" spans="3:25" ht="14.25" hidden="1">
      <c r="C84" s="20" t="str">
        <f aca="true" t="shared" si="57" ref="C84:C96">C58</f>
        <v>Matt Patrick</v>
      </c>
      <c r="D84" s="21"/>
      <c r="E84" s="22">
        <f t="shared" si="44"/>
        <v>70</v>
      </c>
      <c r="F84" s="21"/>
      <c r="G84" s="22">
        <f t="shared" si="45"/>
        <v>0</v>
      </c>
      <c r="H84" s="21"/>
      <c r="I84" s="22">
        <f t="shared" si="46"/>
        <v>95</v>
      </c>
      <c r="J84" s="21"/>
      <c r="K84" s="22">
        <f t="shared" si="47"/>
        <v>0</v>
      </c>
      <c r="L84" s="21"/>
      <c r="M84" s="22">
        <f t="shared" si="48"/>
        <v>0</v>
      </c>
      <c r="N84" s="21"/>
      <c r="O84" s="22">
        <f t="shared" si="48"/>
        <v>95</v>
      </c>
      <c r="P84" s="21"/>
      <c r="Q84" s="22">
        <f t="shared" si="49"/>
        <v>0</v>
      </c>
      <c r="R84" s="23"/>
      <c r="S84" s="24" t="str">
        <f t="shared" si="50"/>
        <v> </v>
      </c>
      <c r="T84" s="25">
        <f t="shared" si="51"/>
        <v>15</v>
      </c>
      <c r="U84" s="26">
        <f t="shared" si="52"/>
        <v>275</v>
      </c>
      <c r="V84" s="26">
        <f t="shared" si="55"/>
        <v>275</v>
      </c>
      <c r="W84" s="25">
        <f t="shared" si="56"/>
        <v>7</v>
      </c>
      <c r="X84" s="26">
        <f t="shared" si="53"/>
        <v>0</v>
      </c>
      <c r="Y84" s="25">
        <f t="shared" si="54"/>
        <v>35</v>
      </c>
    </row>
    <row r="85" spans="3:25" ht="14.25" hidden="1">
      <c r="C85" s="20" t="str">
        <f t="shared" si="57"/>
        <v>Don Hall</v>
      </c>
      <c r="D85" s="21"/>
      <c r="E85" s="22">
        <f t="shared" si="44"/>
        <v>0</v>
      </c>
      <c r="F85" s="21"/>
      <c r="G85" s="22">
        <f t="shared" si="45"/>
        <v>95</v>
      </c>
      <c r="H85" s="21"/>
      <c r="I85" s="22">
        <f t="shared" si="46"/>
        <v>0</v>
      </c>
      <c r="J85" s="21"/>
      <c r="K85" s="22">
        <f t="shared" si="47"/>
        <v>70</v>
      </c>
      <c r="L85" s="21"/>
      <c r="M85" s="22">
        <f t="shared" si="48"/>
        <v>0</v>
      </c>
      <c r="N85" s="21"/>
      <c r="O85" s="22">
        <f t="shared" si="48"/>
        <v>0</v>
      </c>
      <c r="P85" s="21"/>
      <c r="Q85" s="22">
        <f t="shared" si="49"/>
        <v>0</v>
      </c>
      <c r="R85" s="23"/>
      <c r="S85" s="24" t="str">
        <f t="shared" si="50"/>
        <v> </v>
      </c>
      <c r="T85" s="25">
        <f t="shared" si="51"/>
        <v>10</v>
      </c>
      <c r="U85" s="26">
        <f t="shared" si="52"/>
        <v>175</v>
      </c>
      <c r="V85" s="26">
        <f t="shared" si="55"/>
        <v>175</v>
      </c>
      <c r="W85" s="25">
        <f t="shared" si="56"/>
        <v>8</v>
      </c>
      <c r="X85" s="26">
        <f t="shared" si="53"/>
        <v>0</v>
      </c>
      <c r="Y85" s="25">
        <f t="shared" si="54"/>
        <v>35</v>
      </c>
    </row>
    <row r="86" spans="3:25" ht="14.25" hidden="1">
      <c r="C86" s="20" t="str">
        <f t="shared" si="57"/>
        <v>Dave Muse</v>
      </c>
      <c r="D86" s="21"/>
      <c r="E86" s="22">
        <f t="shared" si="44"/>
        <v>90</v>
      </c>
      <c r="F86" s="21"/>
      <c r="G86" s="22">
        <f t="shared" si="45"/>
        <v>0</v>
      </c>
      <c r="H86" s="21"/>
      <c r="I86" s="22">
        <f t="shared" si="46"/>
        <v>0</v>
      </c>
      <c r="J86" s="21"/>
      <c r="K86" s="22">
        <f t="shared" si="47"/>
        <v>0</v>
      </c>
      <c r="L86" s="21"/>
      <c r="M86" s="22">
        <f t="shared" si="48"/>
        <v>0</v>
      </c>
      <c r="N86" s="21"/>
      <c r="O86" s="22">
        <f t="shared" si="48"/>
        <v>0</v>
      </c>
      <c r="P86" s="21"/>
      <c r="Q86" s="22">
        <f t="shared" si="49"/>
        <v>0</v>
      </c>
      <c r="R86" s="23"/>
      <c r="S86" s="24" t="str">
        <f t="shared" si="50"/>
        <v> </v>
      </c>
      <c r="T86" s="25">
        <f t="shared" si="51"/>
        <v>5</v>
      </c>
      <c r="U86" s="26">
        <f t="shared" si="52"/>
        <v>95</v>
      </c>
      <c r="V86" s="26">
        <f t="shared" si="55"/>
        <v>95</v>
      </c>
      <c r="W86" s="25">
        <f t="shared" si="56"/>
        <v>9</v>
      </c>
      <c r="X86" s="26">
        <f t="shared" si="53"/>
        <v>0</v>
      </c>
      <c r="Y86" s="25">
        <f t="shared" si="54"/>
        <v>35</v>
      </c>
    </row>
    <row r="87" spans="3:25" ht="14.25" hidden="1">
      <c r="C87" s="20" t="str">
        <f t="shared" si="57"/>
        <v>Mike Tiffany</v>
      </c>
      <c r="D87" s="21"/>
      <c r="E87" s="22">
        <f t="shared" si="44"/>
        <v>0</v>
      </c>
      <c r="F87" s="21"/>
      <c r="G87" s="22">
        <f t="shared" si="45"/>
        <v>0</v>
      </c>
      <c r="H87" s="21"/>
      <c r="I87" s="22">
        <f t="shared" si="46"/>
        <v>0</v>
      </c>
      <c r="J87" s="21"/>
      <c r="K87" s="22">
        <f t="shared" si="47"/>
        <v>90</v>
      </c>
      <c r="L87" s="21"/>
      <c r="M87" s="22">
        <f t="shared" si="48"/>
        <v>0</v>
      </c>
      <c r="N87" s="21"/>
      <c r="O87" s="22">
        <f t="shared" si="48"/>
        <v>0</v>
      </c>
      <c r="P87" s="21"/>
      <c r="Q87" s="22">
        <f t="shared" si="49"/>
        <v>0</v>
      </c>
      <c r="R87" s="23"/>
      <c r="S87" s="24" t="str">
        <f t="shared" si="50"/>
        <v> </v>
      </c>
      <c r="T87" s="25">
        <f t="shared" si="51"/>
        <v>5</v>
      </c>
      <c r="U87" s="26">
        <f t="shared" si="52"/>
        <v>95</v>
      </c>
      <c r="V87" s="26">
        <f t="shared" si="55"/>
        <v>95</v>
      </c>
      <c r="W87" s="25">
        <f t="shared" si="56"/>
        <v>9</v>
      </c>
      <c r="X87" s="26">
        <f t="shared" si="53"/>
        <v>0</v>
      </c>
      <c r="Y87" s="25">
        <f t="shared" si="54"/>
        <v>35</v>
      </c>
    </row>
    <row r="88" spans="3:25" ht="14.25" hidden="1">
      <c r="C88" s="20" t="str">
        <f t="shared" si="57"/>
        <v>Durf Hyson</v>
      </c>
      <c r="D88" s="21"/>
      <c r="E88" s="22" t="str">
        <f t="shared" si="44"/>
        <v> </v>
      </c>
      <c r="F88" s="21"/>
      <c r="G88" s="22" t="str">
        <f t="shared" si="45"/>
        <v> </v>
      </c>
      <c r="H88" s="21"/>
      <c r="I88" s="22" t="str">
        <f t="shared" si="46"/>
        <v> </v>
      </c>
      <c r="J88" s="21"/>
      <c r="K88" s="22" t="str">
        <f t="shared" si="47"/>
        <v> </v>
      </c>
      <c r="L88" s="21"/>
      <c r="M88" s="22" t="str">
        <f t="shared" si="48"/>
        <v> </v>
      </c>
      <c r="N88" s="21"/>
      <c r="O88" s="22" t="str">
        <f aca="true" t="shared" si="58" ref="O88:O97">O64</f>
        <v> </v>
      </c>
      <c r="P88" s="21"/>
      <c r="Q88" s="22" t="str">
        <f t="shared" si="49"/>
        <v> </v>
      </c>
      <c r="R88" s="23"/>
      <c r="S88" s="24" t="str">
        <f t="shared" si="50"/>
        <v> </v>
      </c>
      <c r="T88" s="25">
        <f t="shared" si="51"/>
        <v>0</v>
      </c>
      <c r="U88" s="26">
        <f t="shared" si="52"/>
        <v>0</v>
      </c>
      <c r="V88" s="26" t="str">
        <f t="shared" si="55"/>
        <v> </v>
      </c>
      <c r="W88" s="25" t="str">
        <f aca="true" t="shared" si="59" ref="W88:W97">IF(V88=" "," ",RANK(V88,$V$78:$V$97))</f>
        <v> </v>
      </c>
      <c r="X88" s="26">
        <f t="shared" si="53"/>
        <v>0</v>
      </c>
      <c r="Y88" s="25">
        <f t="shared" si="54"/>
        <v>0</v>
      </c>
    </row>
    <row r="89" spans="3:25" ht="14.25" hidden="1">
      <c r="C89" s="20" t="str">
        <f t="shared" si="57"/>
        <v>Paul Crosby</v>
      </c>
      <c r="D89" s="21"/>
      <c r="E89" s="22" t="str">
        <f t="shared" si="44"/>
        <v> </v>
      </c>
      <c r="F89" s="21"/>
      <c r="G89" s="22" t="str">
        <f t="shared" si="45"/>
        <v> </v>
      </c>
      <c r="H89" s="21"/>
      <c r="I89" s="22" t="str">
        <f t="shared" si="46"/>
        <v> </v>
      </c>
      <c r="J89" s="21"/>
      <c r="K89" s="22" t="str">
        <f t="shared" si="47"/>
        <v> </v>
      </c>
      <c r="L89" s="21"/>
      <c r="M89" s="22" t="str">
        <f t="shared" si="48"/>
        <v> </v>
      </c>
      <c r="N89" s="21"/>
      <c r="O89" s="22" t="str">
        <f t="shared" si="58"/>
        <v> </v>
      </c>
      <c r="P89" s="21"/>
      <c r="Q89" s="22" t="str">
        <f t="shared" si="49"/>
        <v> </v>
      </c>
      <c r="R89" s="23"/>
      <c r="S89" s="24" t="str">
        <f t="shared" si="50"/>
        <v> </v>
      </c>
      <c r="T89" s="25">
        <f t="shared" si="51"/>
        <v>0</v>
      </c>
      <c r="U89" s="26">
        <f t="shared" si="52"/>
        <v>0</v>
      </c>
      <c r="V89" s="26" t="str">
        <f t="shared" si="55"/>
        <v> </v>
      </c>
      <c r="W89" s="25" t="str">
        <f t="shared" si="59"/>
        <v> </v>
      </c>
      <c r="X89" s="26">
        <f t="shared" si="53"/>
        <v>0</v>
      </c>
      <c r="Y89" s="25">
        <f t="shared" si="54"/>
        <v>0</v>
      </c>
    </row>
    <row r="90" spans="3:25" ht="14.25" hidden="1">
      <c r="C90" s="20">
        <f t="shared" si="57"/>
        <v>0</v>
      </c>
      <c r="D90" s="21"/>
      <c r="E90" s="22" t="str">
        <f t="shared" si="44"/>
        <v> </v>
      </c>
      <c r="F90" s="21"/>
      <c r="G90" s="22" t="str">
        <f t="shared" si="45"/>
        <v> </v>
      </c>
      <c r="H90" s="21"/>
      <c r="I90" s="22" t="str">
        <f t="shared" si="46"/>
        <v> </v>
      </c>
      <c r="J90" s="21"/>
      <c r="K90" s="22" t="str">
        <f t="shared" si="47"/>
        <v> </v>
      </c>
      <c r="L90" s="21"/>
      <c r="M90" s="22" t="str">
        <f t="shared" si="48"/>
        <v> </v>
      </c>
      <c r="N90" s="21"/>
      <c r="O90" s="22" t="str">
        <f t="shared" si="58"/>
        <v> </v>
      </c>
      <c r="P90" s="21"/>
      <c r="Q90" s="22" t="str">
        <f t="shared" si="49"/>
        <v> </v>
      </c>
      <c r="R90" s="23"/>
      <c r="S90" s="24" t="str">
        <f t="shared" si="50"/>
        <v> </v>
      </c>
      <c r="T90" s="25">
        <f t="shared" si="51"/>
        <v>0</v>
      </c>
      <c r="U90" s="26">
        <f t="shared" si="52"/>
        <v>0</v>
      </c>
      <c r="V90" s="26" t="str">
        <f t="shared" si="55"/>
        <v> </v>
      </c>
      <c r="W90" s="25" t="str">
        <f t="shared" si="59"/>
        <v> </v>
      </c>
      <c r="X90" s="26">
        <f t="shared" si="53"/>
        <v>0</v>
      </c>
      <c r="Y90" s="25">
        <f t="shared" si="54"/>
        <v>0</v>
      </c>
    </row>
    <row r="91" spans="3:25" ht="14.25" hidden="1">
      <c r="C91" s="20">
        <f t="shared" si="57"/>
        <v>0</v>
      </c>
      <c r="D91" s="21"/>
      <c r="E91" s="22" t="str">
        <f t="shared" si="44"/>
        <v> </v>
      </c>
      <c r="F91" s="21"/>
      <c r="G91" s="22" t="str">
        <f t="shared" si="45"/>
        <v> </v>
      </c>
      <c r="H91" s="21"/>
      <c r="I91" s="22" t="str">
        <f t="shared" si="46"/>
        <v> </v>
      </c>
      <c r="J91" s="21"/>
      <c r="K91" s="22" t="str">
        <f t="shared" si="47"/>
        <v> </v>
      </c>
      <c r="L91" s="21"/>
      <c r="M91" s="22" t="str">
        <f t="shared" si="48"/>
        <v> </v>
      </c>
      <c r="N91" s="21"/>
      <c r="O91" s="22" t="str">
        <f t="shared" si="58"/>
        <v> </v>
      </c>
      <c r="P91" s="21"/>
      <c r="Q91" s="22" t="str">
        <f t="shared" si="49"/>
        <v> </v>
      </c>
      <c r="R91" s="23"/>
      <c r="S91" s="24" t="str">
        <f t="shared" si="50"/>
        <v> </v>
      </c>
      <c r="T91" s="25">
        <f t="shared" si="51"/>
        <v>0</v>
      </c>
      <c r="U91" s="26">
        <f t="shared" si="52"/>
        <v>0</v>
      </c>
      <c r="V91" s="26" t="str">
        <f t="shared" si="55"/>
        <v> </v>
      </c>
      <c r="W91" s="25" t="str">
        <f t="shared" si="59"/>
        <v> </v>
      </c>
      <c r="X91" s="26">
        <f t="shared" si="53"/>
        <v>0</v>
      </c>
      <c r="Y91" s="25">
        <f t="shared" si="54"/>
        <v>0</v>
      </c>
    </row>
    <row r="92" spans="3:25" ht="14.25" hidden="1">
      <c r="C92" s="20">
        <f t="shared" si="57"/>
        <v>0</v>
      </c>
      <c r="D92" s="21"/>
      <c r="E92" s="22" t="str">
        <f t="shared" si="44"/>
        <v> </v>
      </c>
      <c r="F92" s="21"/>
      <c r="G92" s="22" t="str">
        <f t="shared" si="45"/>
        <v> </v>
      </c>
      <c r="H92" s="21"/>
      <c r="I92" s="22" t="str">
        <f t="shared" si="46"/>
        <v> </v>
      </c>
      <c r="J92" s="21"/>
      <c r="K92" s="22" t="str">
        <f t="shared" si="47"/>
        <v> </v>
      </c>
      <c r="L92" s="21"/>
      <c r="M92" s="22" t="str">
        <f t="shared" si="48"/>
        <v> </v>
      </c>
      <c r="N92" s="21"/>
      <c r="O92" s="22" t="str">
        <f t="shared" si="58"/>
        <v> </v>
      </c>
      <c r="P92" s="21"/>
      <c r="Q92" s="22" t="str">
        <f t="shared" si="49"/>
        <v> </v>
      </c>
      <c r="R92" s="23"/>
      <c r="S92" s="24" t="str">
        <f t="shared" si="50"/>
        <v> </v>
      </c>
      <c r="T92" s="25">
        <f t="shared" si="51"/>
        <v>0</v>
      </c>
      <c r="U92" s="26">
        <f t="shared" si="52"/>
        <v>0</v>
      </c>
      <c r="V92" s="26" t="str">
        <f t="shared" si="55"/>
        <v> </v>
      </c>
      <c r="W92" s="25" t="str">
        <f t="shared" si="59"/>
        <v> </v>
      </c>
      <c r="X92" s="26">
        <f t="shared" si="53"/>
        <v>0</v>
      </c>
      <c r="Y92" s="25">
        <f t="shared" si="54"/>
        <v>0</v>
      </c>
    </row>
    <row r="93" spans="3:25" ht="14.25" hidden="1">
      <c r="C93" s="20">
        <f t="shared" si="57"/>
        <v>0</v>
      </c>
      <c r="D93" s="21"/>
      <c r="E93" s="22" t="str">
        <f t="shared" si="44"/>
        <v> </v>
      </c>
      <c r="F93" s="21"/>
      <c r="G93" s="22" t="str">
        <f t="shared" si="45"/>
        <v> </v>
      </c>
      <c r="H93" s="21"/>
      <c r="I93" s="22" t="str">
        <f t="shared" si="46"/>
        <v> </v>
      </c>
      <c r="J93" s="21"/>
      <c r="K93" s="22" t="str">
        <f t="shared" si="47"/>
        <v> </v>
      </c>
      <c r="L93" s="21"/>
      <c r="M93" s="22" t="str">
        <f t="shared" si="48"/>
        <v> </v>
      </c>
      <c r="N93" s="21"/>
      <c r="O93" s="22" t="str">
        <f t="shared" si="58"/>
        <v> </v>
      </c>
      <c r="P93" s="21"/>
      <c r="Q93" s="22" t="str">
        <f t="shared" si="49"/>
        <v> </v>
      </c>
      <c r="R93" s="23"/>
      <c r="S93" s="24" t="str">
        <f t="shared" si="50"/>
        <v> </v>
      </c>
      <c r="T93" s="25">
        <f t="shared" si="51"/>
        <v>0</v>
      </c>
      <c r="U93" s="26">
        <f t="shared" si="52"/>
        <v>0</v>
      </c>
      <c r="V93" s="26" t="str">
        <f t="shared" si="55"/>
        <v> </v>
      </c>
      <c r="W93" s="25" t="str">
        <f t="shared" si="59"/>
        <v> </v>
      </c>
      <c r="X93" s="26">
        <f t="shared" si="53"/>
        <v>0</v>
      </c>
      <c r="Y93" s="25">
        <f t="shared" si="54"/>
        <v>0</v>
      </c>
    </row>
    <row r="94" spans="3:25" ht="14.25" hidden="1">
      <c r="C94" s="20">
        <f t="shared" si="57"/>
        <v>0</v>
      </c>
      <c r="D94" s="21"/>
      <c r="E94" s="22" t="str">
        <f t="shared" si="44"/>
        <v> </v>
      </c>
      <c r="F94" s="21"/>
      <c r="G94" s="22" t="str">
        <f t="shared" si="45"/>
        <v> </v>
      </c>
      <c r="H94" s="21"/>
      <c r="I94" s="22" t="str">
        <f t="shared" si="46"/>
        <v> </v>
      </c>
      <c r="J94" s="21"/>
      <c r="K94" s="22" t="str">
        <f t="shared" si="47"/>
        <v> </v>
      </c>
      <c r="L94" s="21"/>
      <c r="M94" s="22" t="str">
        <f t="shared" si="48"/>
        <v> </v>
      </c>
      <c r="N94" s="21"/>
      <c r="O94" s="22" t="str">
        <f t="shared" si="58"/>
        <v> </v>
      </c>
      <c r="P94" s="21"/>
      <c r="Q94" s="22" t="str">
        <f t="shared" si="49"/>
        <v> </v>
      </c>
      <c r="R94" s="23"/>
      <c r="S94" s="24" t="str">
        <f t="shared" si="50"/>
        <v> </v>
      </c>
      <c r="T94" s="25">
        <f t="shared" si="51"/>
        <v>0</v>
      </c>
      <c r="U94" s="26">
        <f t="shared" si="52"/>
        <v>0</v>
      </c>
      <c r="V94" s="26" t="str">
        <f t="shared" si="55"/>
        <v> </v>
      </c>
      <c r="W94" s="25" t="str">
        <f t="shared" si="59"/>
        <v> </v>
      </c>
      <c r="X94" s="26">
        <f t="shared" si="53"/>
        <v>0</v>
      </c>
      <c r="Y94" s="25">
        <f t="shared" si="54"/>
        <v>0</v>
      </c>
    </row>
    <row r="95" spans="3:25" ht="14.25" hidden="1">
      <c r="C95" s="20">
        <f t="shared" si="57"/>
        <v>0</v>
      </c>
      <c r="D95" s="21"/>
      <c r="E95" s="22" t="str">
        <f t="shared" si="44"/>
        <v> </v>
      </c>
      <c r="F95" s="21"/>
      <c r="G95" s="22" t="str">
        <f t="shared" si="45"/>
        <v> </v>
      </c>
      <c r="H95" s="21"/>
      <c r="I95" s="22" t="str">
        <f t="shared" si="46"/>
        <v> </v>
      </c>
      <c r="J95" s="21"/>
      <c r="K95" s="22" t="str">
        <f t="shared" si="47"/>
        <v> </v>
      </c>
      <c r="L95" s="21"/>
      <c r="M95" s="22" t="str">
        <f t="shared" si="48"/>
        <v> </v>
      </c>
      <c r="N95" s="21"/>
      <c r="O95" s="22" t="str">
        <f t="shared" si="58"/>
        <v> </v>
      </c>
      <c r="P95" s="21"/>
      <c r="Q95" s="22" t="str">
        <f t="shared" si="49"/>
        <v> </v>
      </c>
      <c r="R95" s="23"/>
      <c r="S95" s="24" t="str">
        <f t="shared" si="50"/>
        <v> </v>
      </c>
      <c r="T95" s="25">
        <f t="shared" si="51"/>
        <v>0</v>
      </c>
      <c r="U95" s="26">
        <f t="shared" si="52"/>
        <v>0</v>
      </c>
      <c r="V95" s="26" t="str">
        <f t="shared" si="55"/>
        <v> </v>
      </c>
      <c r="W95" s="25" t="str">
        <f t="shared" si="59"/>
        <v> </v>
      </c>
      <c r="X95" s="26">
        <f t="shared" si="53"/>
        <v>0</v>
      </c>
      <c r="Y95" s="25">
        <f t="shared" si="54"/>
        <v>0</v>
      </c>
    </row>
    <row r="96" spans="3:25" ht="14.25" hidden="1">
      <c r="C96" s="20">
        <f t="shared" si="57"/>
        <v>0</v>
      </c>
      <c r="D96" s="21"/>
      <c r="E96" s="22" t="str">
        <f t="shared" si="44"/>
        <v> </v>
      </c>
      <c r="F96" s="21"/>
      <c r="G96" s="22" t="str">
        <f t="shared" si="45"/>
        <v> </v>
      </c>
      <c r="H96" s="21"/>
      <c r="I96" s="22" t="str">
        <f t="shared" si="46"/>
        <v> </v>
      </c>
      <c r="J96" s="21"/>
      <c r="K96" s="22" t="str">
        <f t="shared" si="47"/>
        <v> </v>
      </c>
      <c r="L96" s="21"/>
      <c r="M96" s="22" t="str">
        <f t="shared" si="48"/>
        <v> </v>
      </c>
      <c r="N96" s="21"/>
      <c r="O96" s="22" t="str">
        <f t="shared" si="58"/>
        <v> </v>
      </c>
      <c r="P96" s="21"/>
      <c r="Q96" s="22" t="str">
        <f t="shared" si="49"/>
        <v> </v>
      </c>
      <c r="R96" s="23"/>
      <c r="S96" s="24" t="str">
        <f t="shared" si="50"/>
        <v> </v>
      </c>
      <c r="T96" s="25">
        <f t="shared" si="51"/>
        <v>0</v>
      </c>
      <c r="U96" s="26">
        <f t="shared" si="52"/>
        <v>0</v>
      </c>
      <c r="V96" s="26" t="str">
        <f t="shared" si="55"/>
        <v> </v>
      </c>
      <c r="W96" s="25" t="str">
        <f t="shared" si="59"/>
        <v> </v>
      </c>
      <c r="X96" s="26">
        <f t="shared" si="53"/>
        <v>0</v>
      </c>
      <c r="Y96" s="25">
        <f t="shared" si="54"/>
        <v>0</v>
      </c>
    </row>
    <row r="97" spans="3:25" ht="15" hidden="1" thickBot="1">
      <c r="C97" s="27">
        <f>C73</f>
        <v>0</v>
      </c>
      <c r="D97" s="28"/>
      <c r="E97" s="29" t="str">
        <f t="shared" si="44"/>
        <v> </v>
      </c>
      <c r="F97" s="28"/>
      <c r="G97" s="29" t="str">
        <f t="shared" si="45"/>
        <v> </v>
      </c>
      <c r="H97" s="28"/>
      <c r="I97" s="29" t="str">
        <f t="shared" si="46"/>
        <v> </v>
      </c>
      <c r="J97" s="28"/>
      <c r="K97" s="29" t="str">
        <f t="shared" si="47"/>
        <v> </v>
      </c>
      <c r="L97" s="28"/>
      <c r="M97" s="29" t="str">
        <f t="shared" si="48"/>
        <v> </v>
      </c>
      <c r="N97" s="28"/>
      <c r="O97" s="29" t="str">
        <f t="shared" si="58"/>
        <v> </v>
      </c>
      <c r="P97" s="28"/>
      <c r="Q97" s="29" t="str">
        <f t="shared" si="49"/>
        <v> </v>
      </c>
      <c r="R97" s="30"/>
      <c r="S97" s="31" t="str">
        <f t="shared" si="50"/>
        <v> </v>
      </c>
      <c r="T97" s="32">
        <f t="shared" si="51"/>
        <v>0</v>
      </c>
      <c r="U97" s="33">
        <f t="shared" si="52"/>
        <v>0</v>
      </c>
      <c r="V97" s="33" t="str">
        <f t="shared" si="55"/>
        <v> </v>
      </c>
      <c r="W97" s="32" t="str">
        <f t="shared" si="59"/>
        <v> </v>
      </c>
      <c r="X97" s="33">
        <f t="shared" si="53"/>
        <v>0</v>
      </c>
      <c r="Y97" s="32">
        <f t="shared" si="54"/>
        <v>0</v>
      </c>
    </row>
    <row r="98" ht="14.25" hidden="1"/>
    <row r="100" ht="15" thickBot="1"/>
    <row r="101" spans="2:25" ht="28.5" customHeight="1" thickBot="1">
      <c r="B101" s="34"/>
      <c r="C101" s="147" t="s">
        <v>29</v>
      </c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35"/>
    </row>
    <row r="102" spans="2:25" ht="14.25">
      <c r="B102" s="36"/>
      <c r="C102" s="139" t="s">
        <v>5</v>
      </c>
      <c r="D102" s="136" t="s">
        <v>44</v>
      </c>
      <c r="E102" s="137"/>
      <c r="F102" s="136" t="s">
        <v>53</v>
      </c>
      <c r="G102" s="137"/>
      <c r="H102" s="136" t="s">
        <v>56</v>
      </c>
      <c r="I102" s="137"/>
      <c r="J102" s="136" t="s">
        <v>62</v>
      </c>
      <c r="K102" s="137"/>
      <c r="L102" s="136" t="s">
        <v>66</v>
      </c>
      <c r="M102" s="137"/>
      <c r="N102" s="136" t="s">
        <v>56</v>
      </c>
      <c r="O102" s="137"/>
      <c r="P102" s="136" t="s">
        <v>77</v>
      </c>
      <c r="Q102" s="137"/>
      <c r="R102" s="136"/>
      <c r="S102" s="137"/>
      <c r="T102" s="144" t="s">
        <v>2</v>
      </c>
      <c r="U102" s="144" t="s">
        <v>3</v>
      </c>
      <c r="V102" s="151" t="s">
        <v>25</v>
      </c>
      <c r="W102" s="151" t="s">
        <v>26</v>
      </c>
      <c r="X102" s="144" t="s">
        <v>4</v>
      </c>
      <c r="Y102" s="37"/>
    </row>
    <row r="103" spans="2:25" ht="14.25">
      <c r="B103" s="36"/>
      <c r="C103" s="140"/>
      <c r="D103" s="142">
        <v>42987</v>
      </c>
      <c r="E103" s="143"/>
      <c r="F103" s="142">
        <v>43022</v>
      </c>
      <c r="G103" s="143"/>
      <c r="H103" s="142">
        <v>43050</v>
      </c>
      <c r="I103" s="143"/>
      <c r="J103" s="142">
        <v>43078</v>
      </c>
      <c r="K103" s="143"/>
      <c r="L103" s="142">
        <v>43113</v>
      </c>
      <c r="M103" s="143"/>
      <c r="N103" s="142">
        <v>43141</v>
      </c>
      <c r="O103" s="143"/>
      <c r="P103" s="142">
        <v>43169</v>
      </c>
      <c r="Q103" s="143"/>
      <c r="R103" s="142"/>
      <c r="S103" s="143"/>
      <c r="T103" s="145"/>
      <c r="U103" s="145"/>
      <c r="V103" s="152"/>
      <c r="W103" s="152"/>
      <c r="X103" s="145"/>
      <c r="Y103" s="37"/>
    </row>
    <row r="104" spans="2:25" ht="16.5" customHeight="1" thickBot="1">
      <c r="B104" s="36"/>
      <c r="C104" s="141"/>
      <c r="D104" s="5" t="s">
        <v>0</v>
      </c>
      <c r="E104" s="6" t="s">
        <v>1</v>
      </c>
      <c r="F104" s="5" t="s">
        <v>0</v>
      </c>
      <c r="G104" s="6" t="s">
        <v>1</v>
      </c>
      <c r="H104" s="5" t="s">
        <v>0</v>
      </c>
      <c r="I104" s="6" t="s">
        <v>1</v>
      </c>
      <c r="J104" s="5" t="s">
        <v>0</v>
      </c>
      <c r="K104" s="6" t="s">
        <v>1</v>
      </c>
      <c r="L104" s="5" t="s">
        <v>0</v>
      </c>
      <c r="M104" s="6" t="s">
        <v>1</v>
      </c>
      <c r="N104" s="5" t="s">
        <v>0</v>
      </c>
      <c r="O104" s="6" t="s">
        <v>1</v>
      </c>
      <c r="P104" s="5" t="s">
        <v>0</v>
      </c>
      <c r="Q104" s="6" t="s">
        <v>1</v>
      </c>
      <c r="R104" s="5" t="s">
        <v>0</v>
      </c>
      <c r="S104" s="6" t="s">
        <v>1</v>
      </c>
      <c r="T104" s="146"/>
      <c r="U104" s="146"/>
      <c r="V104" s="153"/>
      <c r="W104" s="153"/>
      <c r="X104" s="146"/>
      <c r="Y104" s="37"/>
    </row>
    <row r="105" spans="2:25" ht="18.75" customHeight="1">
      <c r="B105" s="138" t="s">
        <v>6</v>
      </c>
      <c r="C105" s="7" t="s">
        <v>31</v>
      </c>
      <c r="D105" s="79">
        <v>2</v>
      </c>
      <c r="E105" s="75">
        <f aca="true" t="shared" si="60" ref="E105:E124">IF(D105=""," ",IF(D105=0,0,IF(D105&gt;20,5,-5*D105+105)))</f>
        <v>95</v>
      </c>
      <c r="F105" s="79">
        <v>2</v>
      </c>
      <c r="G105" s="75">
        <f aca="true" t="shared" si="61" ref="G105:G124">IF(F105=""," ",IF(F105=0,0,IF(F105&gt;20,5,-5*F105+105)))</f>
        <v>95</v>
      </c>
      <c r="H105" s="79">
        <v>5</v>
      </c>
      <c r="I105" s="75">
        <f aca="true" t="shared" si="62" ref="I105:I124">IF(H105=""," ",IF(H105=0,0,IF(H105&gt;20,5,-5*H105+105)))</f>
        <v>80</v>
      </c>
      <c r="J105" s="79">
        <v>2</v>
      </c>
      <c r="K105" s="75">
        <f aca="true" t="shared" si="63" ref="K105:K124">IF(J105=""," ",IF(J105=0,0,IF(J105&gt;20,5,-5*J105+105)))</f>
        <v>95</v>
      </c>
      <c r="L105" s="79">
        <v>4</v>
      </c>
      <c r="M105" s="75">
        <f aca="true" t="shared" si="64" ref="M105:M124">IF(L105=""," ",IF(L105=0,0,IF(L105&gt;20,5,-5*L105+105)))</f>
        <v>85</v>
      </c>
      <c r="N105" s="79">
        <v>3</v>
      </c>
      <c r="O105" s="75">
        <f aca="true" t="shared" si="65" ref="O105:O124">IF(N105=""," ",IF(N105=0,0,IF(N105&gt;20,5,-5*N105+105)))</f>
        <v>90</v>
      </c>
      <c r="P105" s="134">
        <v>0</v>
      </c>
      <c r="Q105" s="135">
        <f aca="true" t="shared" si="66" ref="Q105:Q124">IF(P105=""," ",IF(P105=0,0,IF(P105&gt;20,5,-5*P105+105)))</f>
        <v>0</v>
      </c>
      <c r="R105" s="79"/>
      <c r="S105" s="75" t="str">
        <f aca="true" t="shared" si="67" ref="S105:S124">IF(R105=""," ",IF(R105=0,0,IF(R105&gt;20,5,-5*R105+105)))</f>
        <v> </v>
      </c>
      <c r="T105" s="11">
        <f aca="true" t="shared" si="68" ref="T105:X114">T127</f>
        <v>30</v>
      </c>
      <c r="U105" s="11">
        <f t="shared" si="68"/>
        <v>570</v>
      </c>
      <c r="V105" s="11">
        <f t="shared" si="68"/>
        <v>490</v>
      </c>
      <c r="W105" s="11">
        <f t="shared" si="68"/>
        <v>1</v>
      </c>
      <c r="X105" s="11">
        <f t="shared" si="68"/>
        <v>0</v>
      </c>
      <c r="Y105" s="37"/>
    </row>
    <row r="106" spans="2:25" ht="18.75" customHeight="1">
      <c r="B106" s="138"/>
      <c r="C106" s="8" t="s">
        <v>32</v>
      </c>
      <c r="D106" s="80">
        <v>3</v>
      </c>
      <c r="E106" s="76">
        <f t="shared" si="60"/>
        <v>90</v>
      </c>
      <c r="F106" s="80">
        <v>6</v>
      </c>
      <c r="G106" s="76">
        <f t="shared" si="61"/>
        <v>75</v>
      </c>
      <c r="H106" s="80">
        <v>6</v>
      </c>
      <c r="I106" s="76">
        <f t="shared" si="62"/>
        <v>75</v>
      </c>
      <c r="J106" s="80">
        <v>6</v>
      </c>
      <c r="K106" s="76">
        <f t="shared" si="63"/>
        <v>75</v>
      </c>
      <c r="L106" s="80">
        <v>6</v>
      </c>
      <c r="M106" s="76">
        <f t="shared" si="64"/>
        <v>75</v>
      </c>
      <c r="N106" s="80">
        <v>4</v>
      </c>
      <c r="O106" s="76">
        <f t="shared" si="65"/>
        <v>85</v>
      </c>
      <c r="P106" s="80">
        <v>9</v>
      </c>
      <c r="Q106" s="76">
        <f t="shared" si="66"/>
        <v>60</v>
      </c>
      <c r="R106" s="80"/>
      <c r="S106" s="76" t="str">
        <f t="shared" si="67"/>
        <v> </v>
      </c>
      <c r="T106" s="12">
        <f t="shared" si="68"/>
        <v>35</v>
      </c>
      <c r="U106" s="12">
        <f t="shared" si="68"/>
        <v>570</v>
      </c>
      <c r="V106" s="12">
        <f t="shared" si="68"/>
        <v>435</v>
      </c>
      <c r="W106" s="12">
        <f t="shared" si="68"/>
        <v>6</v>
      </c>
      <c r="X106" s="12">
        <f t="shared" si="68"/>
        <v>0</v>
      </c>
      <c r="Y106" s="37"/>
    </row>
    <row r="107" spans="2:25" ht="18.75" customHeight="1">
      <c r="B107" s="138"/>
      <c r="C107" s="8" t="s">
        <v>30</v>
      </c>
      <c r="D107" s="80">
        <v>1</v>
      </c>
      <c r="E107" s="76">
        <f t="shared" si="60"/>
        <v>100</v>
      </c>
      <c r="F107" s="80">
        <v>3</v>
      </c>
      <c r="G107" s="76">
        <f t="shared" si="61"/>
        <v>90</v>
      </c>
      <c r="H107" s="80">
        <v>3</v>
      </c>
      <c r="I107" s="76">
        <f t="shared" si="62"/>
        <v>90</v>
      </c>
      <c r="J107" s="80">
        <v>1</v>
      </c>
      <c r="K107" s="76">
        <f t="shared" si="63"/>
        <v>100</v>
      </c>
      <c r="L107" s="80">
        <v>7</v>
      </c>
      <c r="M107" s="76">
        <f t="shared" si="64"/>
        <v>70</v>
      </c>
      <c r="N107" s="80">
        <v>7</v>
      </c>
      <c r="O107" s="76">
        <f t="shared" si="65"/>
        <v>70</v>
      </c>
      <c r="P107" s="128">
        <v>0</v>
      </c>
      <c r="Q107" s="129">
        <f t="shared" si="66"/>
        <v>0</v>
      </c>
      <c r="R107" s="80"/>
      <c r="S107" s="76" t="str">
        <f t="shared" si="67"/>
        <v> </v>
      </c>
      <c r="T107" s="12">
        <f t="shared" si="68"/>
        <v>30</v>
      </c>
      <c r="U107" s="12">
        <f t="shared" si="68"/>
        <v>550</v>
      </c>
      <c r="V107" s="12">
        <f t="shared" si="68"/>
        <v>480</v>
      </c>
      <c r="W107" s="12">
        <f t="shared" si="68"/>
        <v>2</v>
      </c>
      <c r="X107" s="12">
        <f t="shared" si="68"/>
        <v>2</v>
      </c>
      <c r="Y107" s="37"/>
    </row>
    <row r="108" spans="2:25" ht="18.75" customHeight="1">
      <c r="B108" s="138"/>
      <c r="C108" s="9" t="s">
        <v>54</v>
      </c>
      <c r="D108" s="127">
        <v>0</v>
      </c>
      <c r="E108" s="130">
        <f t="shared" si="60"/>
        <v>0</v>
      </c>
      <c r="F108" s="127">
        <v>0</v>
      </c>
      <c r="G108" s="130">
        <f t="shared" si="61"/>
        <v>0</v>
      </c>
      <c r="H108" s="81">
        <v>2</v>
      </c>
      <c r="I108" s="77">
        <f t="shared" si="62"/>
        <v>95</v>
      </c>
      <c r="J108" s="81">
        <v>3</v>
      </c>
      <c r="K108" s="77">
        <f t="shared" si="63"/>
        <v>90</v>
      </c>
      <c r="L108" s="81">
        <v>2</v>
      </c>
      <c r="M108" s="77">
        <f t="shared" si="64"/>
        <v>95</v>
      </c>
      <c r="N108" s="81">
        <v>5</v>
      </c>
      <c r="O108" s="77">
        <f t="shared" si="65"/>
        <v>80</v>
      </c>
      <c r="P108" s="81">
        <v>3</v>
      </c>
      <c r="Q108" s="77">
        <f t="shared" si="66"/>
        <v>90</v>
      </c>
      <c r="R108" s="81"/>
      <c r="S108" s="82" t="str">
        <f t="shared" si="67"/>
        <v> </v>
      </c>
      <c r="T108" s="12">
        <f t="shared" si="68"/>
        <v>25</v>
      </c>
      <c r="U108" s="12">
        <f t="shared" si="68"/>
        <v>475</v>
      </c>
      <c r="V108" s="12">
        <f t="shared" si="68"/>
        <v>475</v>
      </c>
      <c r="W108" s="12">
        <f t="shared" si="68"/>
        <v>3</v>
      </c>
      <c r="X108" s="12">
        <f t="shared" si="68"/>
        <v>0</v>
      </c>
      <c r="Y108" s="37"/>
    </row>
    <row r="109" spans="2:25" ht="18.75" customHeight="1">
      <c r="B109" s="138"/>
      <c r="C109" s="8" t="s">
        <v>34</v>
      </c>
      <c r="D109" s="80">
        <v>4</v>
      </c>
      <c r="E109" s="76">
        <f t="shared" si="60"/>
        <v>85</v>
      </c>
      <c r="F109" s="80">
        <v>4</v>
      </c>
      <c r="G109" s="76">
        <f t="shared" si="61"/>
        <v>85</v>
      </c>
      <c r="H109" s="80">
        <v>8</v>
      </c>
      <c r="I109" s="76">
        <f t="shared" si="62"/>
        <v>65</v>
      </c>
      <c r="J109" s="128">
        <v>0</v>
      </c>
      <c r="K109" s="129">
        <f t="shared" si="63"/>
        <v>0</v>
      </c>
      <c r="L109" s="128">
        <v>0</v>
      </c>
      <c r="M109" s="129">
        <f t="shared" si="64"/>
        <v>0</v>
      </c>
      <c r="N109" s="80">
        <v>1</v>
      </c>
      <c r="O109" s="76">
        <f t="shared" si="65"/>
        <v>100</v>
      </c>
      <c r="P109" s="80">
        <v>4</v>
      </c>
      <c r="Q109" s="76">
        <f t="shared" si="66"/>
        <v>85</v>
      </c>
      <c r="R109" s="80"/>
      <c r="S109" s="76" t="str">
        <f t="shared" si="67"/>
        <v> </v>
      </c>
      <c r="T109" s="12">
        <f t="shared" si="68"/>
        <v>25</v>
      </c>
      <c r="U109" s="12">
        <f t="shared" si="68"/>
        <v>445</v>
      </c>
      <c r="V109" s="12">
        <f t="shared" si="68"/>
        <v>445</v>
      </c>
      <c r="W109" s="12">
        <f t="shared" si="68"/>
        <v>4</v>
      </c>
      <c r="X109" s="12">
        <f t="shared" si="68"/>
        <v>1</v>
      </c>
      <c r="Y109" s="37"/>
    </row>
    <row r="110" spans="2:25" ht="18.75" customHeight="1">
      <c r="B110" s="138"/>
      <c r="C110" s="9" t="s">
        <v>48</v>
      </c>
      <c r="D110" s="127">
        <v>0</v>
      </c>
      <c r="E110" s="130">
        <f t="shared" si="60"/>
        <v>0</v>
      </c>
      <c r="F110" s="81">
        <v>9</v>
      </c>
      <c r="G110" s="77">
        <f t="shared" si="61"/>
        <v>60</v>
      </c>
      <c r="H110" s="81">
        <v>1</v>
      </c>
      <c r="I110" s="77">
        <f t="shared" si="62"/>
        <v>100</v>
      </c>
      <c r="J110" s="81">
        <v>5</v>
      </c>
      <c r="K110" s="77">
        <f t="shared" si="63"/>
        <v>80</v>
      </c>
      <c r="L110" s="81">
        <v>5</v>
      </c>
      <c r="M110" s="77">
        <f t="shared" si="64"/>
        <v>80</v>
      </c>
      <c r="N110" s="127">
        <v>0</v>
      </c>
      <c r="O110" s="130">
        <f t="shared" si="65"/>
        <v>0</v>
      </c>
      <c r="P110" s="81">
        <v>1</v>
      </c>
      <c r="Q110" s="77">
        <f t="shared" si="66"/>
        <v>100</v>
      </c>
      <c r="R110" s="81"/>
      <c r="S110" s="77" t="str">
        <f t="shared" si="67"/>
        <v> </v>
      </c>
      <c r="T110" s="12">
        <f t="shared" si="68"/>
        <v>25</v>
      </c>
      <c r="U110" s="12">
        <f t="shared" si="68"/>
        <v>445</v>
      </c>
      <c r="V110" s="12">
        <f t="shared" si="68"/>
        <v>445</v>
      </c>
      <c r="W110" s="12">
        <f t="shared" si="68"/>
        <v>4</v>
      </c>
      <c r="X110" s="12">
        <f t="shared" si="68"/>
        <v>2</v>
      </c>
      <c r="Y110" s="37"/>
    </row>
    <row r="111" spans="2:25" ht="18.75" customHeight="1">
      <c r="B111" s="138"/>
      <c r="C111" s="9" t="s">
        <v>39</v>
      </c>
      <c r="D111" s="81">
        <v>7</v>
      </c>
      <c r="E111" s="77">
        <f t="shared" si="60"/>
        <v>70</v>
      </c>
      <c r="F111" s="81">
        <v>7</v>
      </c>
      <c r="G111" s="77">
        <f t="shared" si="61"/>
        <v>70</v>
      </c>
      <c r="H111" s="81">
        <v>10</v>
      </c>
      <c r="I111" s="77">
        <f t="shared" si="62"/>
        <v>55</v>
      </c>
      <c r="J111" s="81">
        <v>7</v>
      </c>
      <c r="K111" s="77">
        <f t="shared" si="63"/>
        <v>70</v>
      </c>
      <c r="L111" s="81">
        <v>8</v>
      </c>
      <c r="M111" s="77">
        <f t="shared" si="64"/>
        <v>65</v>
      </c>
      <c r="N111" s="127">
        <v>0</v>
      </c>
      <c r="O111" s="130">
        <f t="shared" si="65"/>
        <v>0</v>
      </c>
      <c r="P111" s="81">
        <v>5</v>
      </c>
      <c r="Q111" s="77">
        <f t="shared" si="66"/>
        <v>80</v>
      </c>
      <c r="R111" s="81"/>
      <c r="S111" s="77" t="str">
        <f t="shared" si="67"/>
        <v> </v>
      </c>
      <c r="T111" s="12">
        <f t="shared" si="68"/>
        <v>30</v>
      </c>
      <c r="U111" s="12">
        <f t="shared" si="68"/>
        <v>440</v>
      </c>
      <c r="V111" s="12">
        <f t="shared" si="68"/>
        <v>385</v>
      </c>
      <c r="W111" s="12">
        <f t="shared" si="68"/>
        <v>7</v>
      </c>
      <c r="X111" s="12">
        <f t="shared" si="68"/>
        <v>0</v>
      </c>
      <c r="Y111" s="37"/>
    </row>
    <row r="112" spans="2:26" ht="18.75" customHeight="1">
      <c r="B112" s="138"/>
      <c r="C112" s="8" t="s">
        <v>64</v>
      </c>
      <c r="D112" s="128">
        <v>0</v>
      </c>
      <c r="E112" s="129">
        <f t="shared" si="60"/>
        <v>0</v>
      </c>
      <c r="F112" s="128">
        <v>0</v>
      </c>
      <c r="G112" s="129">
        <f t="shared" si="61"/>
        <v>0</v>
      </c>
      <c r="H112" s="128">
        <v>0</v>
      </c>
      <c r="I112" s="129">
        <f t="shared" si="62"/>
        <v>0</v>
      </c>
      <c r="J112" s="80">
        <v>4</v>
      </c>
      <c r="K112" s="76">
        <f t="shared" si="63"/>
        <v>85</v>
      </c>
      <c r="L112" s="80">
        <v>3</v>
      </c>
      <c r="M112" s="76">
        <f t="shared" si="64"/>
        <v>90</v>
      </c>
      <c r="N112" s="80">
        <v>2</v>
      </c>
      <c r="O112" s="76">
        <f t="shared" si="65"/>
        <v>95</v>
      </c>
      <c r="P112" s="80">
        <v>2</v>
      </c>
      <c r="Q112" s="76">
        <f t="shared" si="66"/>
        <v>95</v>
      </c>
      <c r="R112" s="80"/>
      <c r="S112" s="76" t="str">
        <f t="shared" si="67"/>
        <v> </v>
      </c>
      <c r="T112" s="12">
        <f t="shared" si="68"/>
        <v>20</v>
      </c>
      <c r="U112" s="12">
        <f t="shared" si="68"/>
        <v>385</v>
      </c>
      <c r="V112" s="12">
        <f t="shared" si="68"/>
        <v>385</v>
      </c>
      <c r="W112" s="12">
        <f t="shared" si="68"/>
        <v>7</v>
      </c>
      <c r="X112" s="12">
        <f t="shared" si="68"/>
        <v>0</v>
      </c>
      <c r="Y112" s="37"/>
      <c r="Z112" s="95"/>
    </row>
    <row r="113" spans="2:26" ht="18.75" customHeight="1">
      <c r="B113" s="138"/>
      <c r="C113" s="8" t="s">
        <v>35</v>
      </c>
      <c r="D113" s="80">
        <v>5</v>
      </c>
      <c r="E113" s="76">
        <f t="shared" si="60"/>
        <v>80</v>
      </c>
      <c r="F113" s="80">
        <v>8</v>
      </c>
      <c r="G113" s="76">
        <f t="shared" si="61"/>
        <v>65</v>
      </c>
      <c r="H113" s="80">
        <v>9</v>
      </c>
      <c r="I113" s="76">
        <f t="shared" si="62"/>
        <v>60</v>
      </c>
      <c r="J113" s="128">
        <v>0</v>
      </c>
      <c r="K113" s="129">
        <f t="shared" si="63"/>
        <v>0</v>
      </c>
      <c r="L113" s="80">
        <v>10</v>
      </c>
      <c r="M113" s="76">
        <f t="shared" si="64"/>
        <v>55</v>
      </c>
      <c r="N113" s="80">
        <v>9</v>
      </c>
      <c r="O113" s="76">
        <f t="shared" si="65"/>
        <v>60</v>
      </c>
      <c r="P113" s="128">
        <v>0</v>
      </c>
      <c r="Q113" s="129">
        <f t="shared" si="66"/>
        <v>0</v>
      </c>
      <c r="R113" s="80"/>
      <c r="S113" s="76" t="str">
        <f t="shared" si="67"/>
        <v> </v>
      </c>
      <c r="T113" s="12">
        <f t="shared" si="68"/>
        <v>25</v>
      </c>
      <c r="U113" s="12">
        <f t="shared" si="68"/>
        <v>345</v>
      </c>
      <c r="V113" s="12">
        <f t="shared" si="68"/>
        <v>345</v>
      </c>
      <c r="W113" s="12">
        <f t="shared" si="68"/>
        <v>9</v>
      </c>
      <c r="X113" s="12">
        <f t="shared" si="68"/>
        <v>0</v>
      </c>
      <c r="Y113" s="37"/>
      <c r="Z113" s="96"/>
    </row>
    <row r="114" spans="2:25" ht="18.75" customHeight="1">
      <c r="B114" s="138"/>
      <c r="C114" s="9" t="s">
        <v>49</v>
      </c>
      <c r="D114" s="127">
        <v>0</v>
      </c>
      <c r="E114" s="130">
        <f t="shared" si="60"/>
        <v>0</v>
      </c>
      <c r="F114" s="81">
        <v>5</v>
      </c>
      <c r="G114" s="77">
        <f t="shared" si="61"/>
        <v>80</v>
      </c>
      <c r="H114" s="81">
        <v>11</v>
      </c>
      <c r="I114" s="77">
        <f t="shared" si="62"/>
        <v>50</v>
      </c>
      <c r="J114" s="81">
        <v>8</v>
      </c>
      <c r="K114" s="77">
        <f t="shared" si="63"/>
        <v>65</v>
      </c>
      <c r="L114" s="81">
        <v>12</v>
      </c>
      <c r="M114" s="77">
        <f t="shared" si="64"/>
        <v>45</v>
      </c>
      <c r="N114" s="127">
        <v>0</v>
      </c>
      <c r="O114" s="130">
        <f t="shared" si="65"/>
        <v>0</v>
      </c>
      <c r="P114" s="81">
        <v>6</v>
      </c>
      <c r="Q114" s="77">
        <f t="shared" si="66"/>
        <v>75</v>
      </c>
      <c r="R114" s="81"/>
      <c r="S114" s="82" t="str">
        <f t="shared" si="67"/>
        <v> </v>
      </c>
      <c r="T114" s="12">
        <f t="shared" si="68"/>
        <v>25</v>
      </c>
      <c r="U114" s="12">
        <f t="shared" si="68"/>
        <v>340</v>
      </c>
      <c r="V114" s="12">
        <f t="shared" si="68"/>
        <v>340</v>
      </c>
      <c r="W114" s="12">
        <f t="shared" si="68"/>
        <v>10</v>
      </c>
      <c r="X114" s="12">
        <f t="shared" si="68"/>
        <v>0</v>
      </c>
      <c r="Y114" s="37"/>
    </row>
    <row r="115" spans="2:25" ht="18.75" customHeight="1">
      <c r="B115" s="138"/>
      <c r="C115" s="8" t="s">
        <v>37</v>
      </c>
      <c r="D115" s="80">
        <v>6</v>
      </c>
      <c r="E115" s="76">
        <f t="shared" si="60"/>
        <v>75</v>
      </c>
      <c r="F115" s="128">
        <v>0</v>
      </c>
      <c r="G115" s="129">
        <f t="shared" si="61"/>
        <v>0</v>
      </c>
      <c r="H115" s="80">
        <v>7</v>
      </c>
      <c r="I115" s="76">
        <f t="shared" si="62"/>
        <v>70</v>
      </c>
      <c r="J115" s="128">
        <v>0</v>
      </c>
      <c r="K115" s="129">
        <f t="shared" si="63"/>
        <v>0</v>
      </c>
      <c r="L115" s="80">
        <v>9</v>
      </c>
      <c r="M115" s="76">
        <f t="shared" si="64"/>
        <v>60</v>
      </c>
      <c r="N115" s="80">
        <v>8</v>
      </c>
      <c r="O115" s="76">
        <f t="shared" si="65"/>
        <v>65</v>
      </c>
      <c r="P115" s="128">
        <v>0</v>
      </c>
      <c r="Q115" s="129">
        <f t="shared" si="66"/>
        <v>0</v>
      </c>
      <c r="R115" s="80"/>
      <c r="S115" s="76" t="str">
        <f t="shared" si="67"/>
        <v> </v>
      </c>
      <c r="T115" s="12">
        <f aca="true" t="shared" si="69" ref="T115:X124">T137</f>
        <v>20</v>
      </c>
      <c r="U115" s="12">
        <f t="shared" si="69"/>
        <v>290</v>
      </c>
      <c r="V115" s="12">
        <f t="shared" si="69"/>
        <v>290</v>
      </c>
      <c r="W115" s="12">
        <f t="shared" si="69"/>
        <v>11</v>
      </c>
      <c r="X115" s="12">
        <f t="shared" si="69"/>
        <v>0</v>
      </c>
      <c r="Y115" s="37"/>
    </row>
    <row r="116" spans="2:25" ht="18.75" customHeight="1">
      <c r="B116" s="138"/>
      <c r="C116" s="9" t="s">
        <v>47</v>
      </c>
      <c r="D116" s="127">
        <v>0</v>
      </c>
      <c r="E116" s="130">
        <f t="shared" si="60"/>
        <v>0</v>
      </c>
      <c r="F116" s="81">
        <v>1</v>
      </c>
      <c r="G116" s="77">
        <f t="shared" si="61"/>
        <v>100</v>
      </c>
      <c r="H116" s="127">
        <v>0</v>
      </c>
      <c r="I116" s="130">
        <f t="shared" si="62"/>
        <v>0</v>
      </c>
      <c r="J116" s="127">
        <v>0</v>
      </c>
      <c r="K116" s="130">
        <f t="shared" si="63"/>
        <v>0</v>
      </c>
      <c r="L116" s="81">
        <v>1</v>
      </c>
      <c r="M116" s="77">
        <f t="shared" si="64"/>
        <v>100</v>
      </c>
      <c r="N116" s="81">
        <v>6</v>
      </c>
      <c r="O116" s="77">
        <f t="shared" si="65"/>
        <v>75</v>
      </c>
      <c r="P116" s="127">
        <v>0</v>
      </c>
      <c r="Q116" s="130">
        <f t="shared" si="66"/>
        <v>0</v>
      </c>
      <c r="R116" s="81"/>
      <c r="S116" s="77" t="str">
        <f t="shared" si="67"/>
        <v> </v>
      </c>
      <c r="T116" s="12">
        <f t="shared" si="69"/>
        <v>15</v>
      </c>
      <c r="U116" s="12">
        <f t="shared" si="69"/>
        <v>290</v>
      </c>
      <c r="V116" s="12">
        <f t="shared" si="69"/>
        <v>290</v>
      </c>
      <c r="W116" s="12">
        <f t="shared" si="69"/>
        <v>11</v>
      </c>
      <c r="X116" s="12">
        <f t="shared" si="69"/>
        <v>2</v>
      </c>
      <c r="Y116" s="37"/>
    </row>
    <row r="117" spans="2:25" ht="18.75" customHeight="1">
      <c r="B117" s="138"/>
      <c r="C117" s="9" t="s">
        <v>41</v>
      </c>
      <c r="D117" s="81">
        <v>8</v>
      </c>
      <c r="E117" s="77">
        <f t="shared" si="60"/>
        <v>65</v>
      </c>
      <c r="F117" s="127">
        <v>0</v>
      </c>
      <c r="G117" s="130">
        <f t="shared" si="61"/>
        <v>0</v>
      </c>
      <c r="H117" s="81">
        <v>4</v>
      </c>
      <c r="I117" s="77">
        <f t="shared" si="62"/>
        <v>85</v>
      </c>
      <c r="J117" s="127">
        <v>0</v>
      </c>
      <c r="K117" s="130">
        <f t="shared" si="63"/>
        <v>0</v>
      </c>
      <c r="L117" s="81">
        <v>11</v>
      </c>
      <c r="M117" s="77">
        <f t="shared" si="64"/>
        <v>50</v>
      </c>
      <c r="N117" s="127">
        <v>0</v>
      </c>
      <c r="O117" s="130">
        <f t="shared" si="65"/>
        <v>0</v>
      </c>
      <c r="P117" s="127">
        <v>0</v>
      </c>
      <c r="Q117" s="130">
        <f t="shared" si="66"/>
        <v>0</v>
      </c>
      <c r="R117" s="81"/>
      <c r="S117" s="77" t="str">
        <f t="shared" si="67"/>
        <v> </v>
      </c>
      <c r="T117" s="12">
        <f t="shared" si="69"/>
        <v>15</v>
      </c>
      <c r="U117" s="12">
        <f t="shared" si="69"/>
        <v>215</v>
      </c>
      <c r="V117" s="12">
        <f t="shared" si="69"/>
        <v>215</v>
      </c>
      <c r="W117" s="12">
        <f t="shared" si="69"/>
        <v>13</v>
      </c>
      <c r="X117" s="12">
        <f t="shared" si="69"/>
        <v>0</v>
      </c>
      <c r="Y117" s="37"/>
    </row>
    <row r="118" spans="2:25" ht="18.75" customHeight="1">
      <c r="B118" s="138"/>
      <c r="C118" s="8" t="s">
        <v>79</v>
      </c>
      <c r="D118" s="128">
        <v>0</v>
      </c>
      <c r="E118" s="129">
        <f t="shared" si="60"/>
        <v>0</v>
      </c>
      <c r="F118" s="128">
        <v>0</v>
      </c>
      <c r="G118" s="129">
        <f t="shared" si="61"/>
        <v>0</v>
      </c>
      <c r="H118" s="128">
        <v>0</v>
      </c>
      <c r="I118" s="129">
        <f t="shared" si="62"/>
        <v>0</v>
      </c>
      <c r="J118" s="128">
        <v>0</v>
      </c>
      <c r="K118" s="129">
        <f t="shared" si="63"/>
        <v>0</v>
      </c>
      <c r="L118" s="128">
        <v>0</v>
      </c>
      <c r="M118" s="129">
        <f t="shared" si="64"/>
        <v>0</v>
      </c>
      <c r="N118" s="128">
        <v>0</v>
      </c>
      <c r="O118" s="129">
        <f t="shared" si="65"/>
        <v>0</v>
      </c>
      <c r="P118" s="80">
        <v>7</v>
      </c>
      <c r="Q118" s="76">
        <f t="shared" si="66"/>
        <v>70</v>
      </c>
      <c r="R118" s="80"/>
      <c r="S118" s="76" t="str">
        <f t="shared" si="67"/>
        <v> </v>
      </c>
      <c r="T118" s="12">
        <f t="shared" si="69"/>
        <v>5</v>
      </c>
      <c r="U118" s="12">
        <f t="shared" si="69"/>
        <v>75</v>
      </c>
      <c r="V118" s="12">
        <f t="shared" si="69"/>
        <v>75</v>
      </c>
      <c r="W118" s="12">
        <f t="shared" si="69"/>
        <v>14</v>
      </c>
      <c r="X118" s="12">
        <f t="shared" si="69"/>
        <v>0</v>
      </c>
      <c r="Y118" s="37"/>
    </row>
    <row r="119" spans="2:25" ht="18.75" customHeight="1">
      <c r="B119" s="138"/>
      <c r="C119" s="8" t="s">
        <v>78</v>
      </c>
      <c r="D119" s="128">
        <v>0</v>
      </c>
      <c r="E119" s="129">
        <f t="shared" si="60"/>
        <v>0</v>
      </c>
      <c r="F119" s="128">
        <v>0</v>
      </c>
      <c r="G119" s="129">
        <f t="shared" si="61"/>
        <v>0</v>
      </c>
      <c r="H119" s="128">
        <v>0</v>
      </c>
      <c r="I119" s="129">
        <f t="shared" si="62"/>
        <v>0</v>
      </c>
      <c r="J119" s="128">
        <v>0</v>
      </c>
      <c r="K119" s="129">
        <f t="shared" si="63"/>
        <v>0</v>
      </c>
      <c r="L119" s="128">
        <v>0</v>
      </c>
      <c r="M119" s="129">
        <f t="shared" si="64"/>
        <v>0</v>
      </c>
      <c r="N119" s="128">
        <v>0</v>
      </c>
      <c r="O119" s="129">
        <f t="shared" si="65"/>
        <v>0</v>
      </c>
      <c r="P119" s="80">
        <v>8</v>
      </c>
      <c r="Q119" s="76">
        <f t="shared" si="66"/>
        <v>65</v>
      </c>
      <c r="R119" s="80"/>
      <c r="S119" s="76" t="str">
        <f t="shared" si="67"/>
        <v> </v>
      </c>
      <c r="T119" s="12">
        <f t="shared" si="69"/>
        <v>5</v>
      </c>
      <c r="U119" s="12">
        <f t="shared" si="69"/>
        <v>70</v>
      </c>
      <c r="V119" s="12">
        <f t="shared" si="69"/>
        <v>70</v>
      </c>
      <c r="W119" s="12">
        <f t="shared" si="69"/>
        <v>15</v>
      </c>
      <c r="X119" s="12">
        <f t="shared" si="69"/>
        <v>0</v>
      </c>
      <c r="Y119" s="37"/>
    </row>
    <row r="120" spans="2:25" ht="18.75" customHeight="1">
      <c r="B120" s="138"/>
      <c r="C120" s="9"/>
      <c r="D120" s="81"/>
      <c r="E120" s="77" t="str">
        <f t="shared" si="60"/>
        <v> </v>
      </c>
      <c r="F120" s="81"/>
      <c r="G120" s="77" t="str">
        <f t="shared" si="61"/>
        <v> </v>
      </c>
      <c r="H120" s="81"/>
      <c r="I120" s="77" t="str">
        <f t="shared" si="62"/>
        <v> </v>
      </c>
      <c r="J120" s="81"/>
      <c r="K120" s="77" t="str">
        <f t="shared" si="63"/>
        <v> </v>
      </c>
      <c r="L120" s="81"/>
      <c r="M120" s="77" t="str">
        <f t="shared" si="64"/>
        <v> </v>
      </c>
      <c r="N120" s="81"/>
      <c r="O120" s="77" t="str">
        <f t="shared" si="65"/>
        <v> </v>
      </c>
      <c r="P120" s="127">
        <v>0</v>
      </c>
      <c r="Q120" s="130">
        <f t="shared" si="66"/>
        <v>0</v>
      </c>
      <c r="R120" s="81"/>
      <c r="S120" s="82" t="str">
        <f t="shared" si="67"/>
        <v> </v>
      </c>
      <c r="T120" s="12">
        <f t="shared" si="69"/>
        <v>0</v>
      </c>
      <c r="U120" s="12">
        <f t="shared" si="69"/>
        <v>0</v>
      </c>
      <c r="V120" s="12" t="str">
        <f t="shared" si="69"/>
        <v> </v>
      </c>
      <c r="W120" s="12" t="str">
        <f t="shared" si="69"/>
        <v> </v>
      </c>
      <c r="X120" s="12">
        <f t="shared" si="69"/>
        <v>0</v>
      </c>
      <c r="Y120" s="37"/>
    </row>
    <row r="121" spans="2:25" ht="18.75" customHeight="1">
      <c r="B121" s="138"/>
      <c r="C121" s="8"/>
      <c r="D121" s="80"/>
      <c r="E121" s="76" t="str">
        <f t="shared" si="60"/>
        <v> </v>
      </c>
      <c r="F121" s="80"/>
      <c r="G121" s="76" t="str">
        <f t="shared" si="61"/>
        <v> </v>
      </c>
      <c r="H121" s="80"/>
      <c r="I121" s="76" t="str">
        <f t="shared" si="62"/>
        <v> </v>
      </c>
      <c r="J121" s="80"/>
      <c r="K121" s="76" t="str">
        <f t="shared" si="63"/>
        <v> </v>
      </c>
      <c r="L121" s="80"/>
      <c r="M121" s="76" t="str">
        <f t="shared" si="64"/>
        <v> </v>
      </c>
      <c r="N121" s="80"/>
      <c r="O121" s="76" t="str">
        <f t="shared" si="65"/>
        <v> </v>
      </c>
      <c r="P121" s="128">
        <v>0</v>
      </c>
      <c r="Q121" s="129">
        <f t="shared" si="66"/>
        <v>0</v>
      </c>
      <c r="R121" s="80"/>
      <c r="S121" s="76" t="str">
        <f t="shared" si="67"/>
        <v> </v>
      </c>
      <c r="T121" s="12">
        <f t="shared" si="69"/>
        <v>0</v>
      </c>
      <c r="U121" s="12">
        <f t="shared" si="69"/>
        <v>0</v>
      </c>
      <c r="V121" s="12" t="str">
        <f t="shared" si="69"/>
        <v> </v>
      </c>
      <c r="W121" s="12" t="str">
        <f t="shared" si="69"/>
        <v> </v>
      </c>
      <c r="X121" s="12">
        <f t="shared" si="69"/>
        <v>0</v>
      </c>
      <c r="Y121" s="37"/>
    </row>
    <row r="122" spans="2:25" ht="18.75" customHeight="1">
      <c r="B122" s="138"/>
      <c r="C122" s="9"/>
      <c r="D122" s="127"/>
      <c r="E122" s="77" t="str">
        <f t="shared" si="60"/>
        <v> </v>
      </c>
      <c r="F122" s="127"/>
      <c r="G122" s="77" t="str">
        <f t="shared" si="61"/>
        <v> </v>
      </c>
      <c r="H122" s="127"/>
      <c r="I122" s="77" t="str">
        <f t="shared" si="62"/>
        <v> </v>
      </c>
      <c r="J122" s="127"/>
      <c r="K122" s="77" t="str">
        <f t="shared" si="63"/>
        <v> </v>
      </c>
      <c r="L122" s="127"/>
      <c r="M122" s="77" t="str">
        <f t="shared" si="64"/>
        <v> </v>
      </c>
      <c r="N122" s="127"/>
      <c r="O122" s="77" t="str">
        <f t="shared" si="65"/>
        <v> </v>
      </c>
      <c r="P122" s="127">
        <v>0</v>
      </c>
      <c r="Q122" s="130">
        <f t="shared" si="66"/>
        <v>0</v>
      </c>
      <c r="R122" s="81"/>
      <c r="S122" s="77" t="str">
        <f t="shared" si="67"/>
        <v> </v>
      </c>
      <c r="T122" s="12">
        <f t="shared" si="69"/>
        <v>0</v>
      </c>
      <c r="U122" s="12">
        <f t="shared" si="69"/>
        <v>0</v>
      </c>
      <c r="V122" s="12" t="str">
        <f t="shared" si="69"/>
        <v> </v>
      </c>
      <c r="W122" s="12" t="str">
        <f t="shared" si="69"/>
        <v> </v>
      </c>
      <c r="X122" s="12">
        <f t="shared" si="69"/>
        <v>0</v>
      </c>
      <c r="Y122" s="37"/>
    </row>
    <row r="123" spans="2:25" ht="18.75" customHeight="1">
      <c r="B123" s="36"/>
      <c r="C123" s="9"/>
      <c r="D123" s="81"/>
      <c r="E123" s="77" t="str">
        <f t="shared" si="60"/>
        <v> </v>
      </c>
      <c r="F123" s="81"/>
      <c r="G123" s="77" t="str">
        <f t="shared" si="61"/>
        <v> </v>
      </c>
      <c r="H123" s="81"/>
      <c r="I123" s="77" t="str">
        <f t="shared" si="62"/>
        <v> </v>
      </c>
      <c r="J123" s="81"/>
      <c r="K123" s="77" t="str">
        <f t="shared" si="63"/>
        <v> </v>
      </c>
      <c r="L123" s="81"/>
      <c r="M123" s="77" t="str">
        <f t="shared" si="64"/>
        <v> </v>
      </c>
      <c r="N123" s="81"/>
      <c r="O123" s="77" t="str">
        <f t="shared" si="65"/>
        <v> </v>
      </c>
      <c r="P123" s="81"/>
      <c r="Q123" s="77" t="str">
        <f t="shared" si="66"/>
        <v> </v>
      </c>
      <c r="R123" s="81"/>
      <c r="S123" s="77" t="str">
        <f t="shared" si="67"/>
        <v> </v>
      </c>
      <c r="T123" s="12">
        <f t="shared" si="69"/>
        <v>0</v>
      </c>
      <c r="U123" s="12">
        <f t="shared" si="69"/>
        <v>0</v>
      </c>
      <c r="V123" s="12" t="str">
        <f t="shared" si="69"/>
        <v> </v>
      </c>
      <c r="W123" s="12" t="str">
        <f t="shared" si="69"/>
        <v> </v>
      </c>
      <c r="X123" s="12">
        <f t="shared" si="69"/>
        <v>0</v>
      </c>
      <c r="Y123" s="37"/>
    </row>
    <row r="124" spans="2:25" ht="18.75" customHeight="1" thickBot="1">
      <c r="B124" s="36"/>
      <c r="C124" s="10"/>
      <c r="D124" s="83"/>
      <c r="E124" s="78" t="str">
        <f t="shared" si="60"/>
        <v> </v>
      </c>
      <c r="F124" s="83"/>
      <c r="G124" s="78" t="str">
        <f t="shared" si="61"/>
        <v> </v>
      </c>
      <c r="H124" s="83"/>
      <c r="I124" s="78" t="str">
        <f t="shared" si="62"/>
        <v> </v>
      </c>
      <c r="J124" s="83"/>
      <c r="K124" s="78" t="str">
        <f t="shared" si="63"/>
        <v> </v>
      </c>
      <c r="L124" s="83"/>
      <c r="M124" s="78" t="str">
        <f t="shared" si="64"/>
        <v> </v>
      </c>
      <c r="N124" s="83"/>
      <c r="O124" s="78" t="str">
        <f t="shared" si="65"/>
        <v> </v>
      </c>
      <c r="P124" s="83"/>
      <c r="Q124" s="78" t="str">
        <f t="shared" si="66"/>
        <v> </v>
      </c>
      <c r="R124" s="83"/>
      <c r="S124" s="78" t="str">
        <f t="shared" si="67"/>
        <v> </v>
      </c>
      <c r="T124" s="13">
        <f t="shared" si="69"/>
        <v>0</v>
      </c>
      <c r="U124" s="13">
        <f t="shared" si="69"/>
        <v>0</v>
      </c>
      <c r="V124" s="13" t="str">
        <f t="shared" si="69"/>
        <v> </v>
      </c>
      <c r="W124" s="13" t="str">
        <f t="shared" si="69"/>
        <v> </v>
      </c>
      <c r="X124" s="13">
        <f t="shared" si="69"/>
        <v>0</v>
      </c>
      <c r="Y124" s="37"/>
    </row>
    <row r="125" ht="15" hidden="1" thickBot="1"/>
    <row r="126" ht="15" hidden="1" thickBot="1"/>
    <row r="127" spans="3:25" ht="14.25" hidden="1">
      <c r="C127" s="14" t="str">
        <f aca="true" t="shared" si="70" ref="C127:C132">C105</f>
        <v>Rob Hayes</v>
      </c>
      <c r="D127" s="15"/>
      <c r="E127" s="16">
        <f aca="true" t="shared" si="71" ref="E127:E146">E105</f>
        <v>95</v>
      </c>
      <c r="F127" s="15"/>
      <c r="G127" s="16">
        <f aca="true" t="shared" si="72" ref="G127:G146">G105</f>
        <v>95</v>
      </c>
      <c r="H127" s="15"/>
      <c r="I127" s="16">
        <f aca="true" t="shared" si="73" ref="I127:I146">I105</f>
        <v>80</v>
      </c>
      <c r="J127" s="15"/>
      <c r="K127" s="16">
        <f aca="true" t="shared" si="74" ref="K127:K146">K105</f>
        <v>95</v>
      </c>
      <c r="L127" s="15"/>
      <c r="M127" s="16">
        <f aca="true" t="shared" si="75" ref="M127:M146">M105</f>
        <v>85</v>
      </c>
      <c r="N127" s="15"/>
      <c r="O127" s="16">
        <f aca="true" t="shared" si="76" ref="O127:O146">O105</f>
        <v>90</v>
      </c>
      <c r="P127" s="15"/>
      <c r="Q127" s="16">
        <f aca="true" t="shared" si="77" ref="Q127:Q146">Q105</f>
        <v>0</v>
      </c>
      <c r="R127" s="17"/>
      <c r="S127" s="18" t="str">
        <f aca="true" t="shared" si="78" ref="S127:S146">S105</f>
        <v> </v>
      </c>
      <c r="T127" s="19">
        <f>COUNTIF(D127:S127,"&gt;0")*5</f>
        <v>30</v>
      </c>
      <c r="U127" s="19">
        <f>SUM(D127:T127)</f>
        <v>570</v>
      </c>
      <c r="V127" s="19">
        <f>IF(Y127&lt;18," ",SUM(D127:S127)-SMALL(D127:S127,1)-SMALL(D127:S127,2)+T127)</f>
        <v>490</v>
      </c>
      <c r="W127" s="19">
        <f>IF(V127=" "," ",RANK(V127,$V$127:$V$146))</f>
        <v>1</v>
      </c>
      <c r="X127" s="19">
        <f>COUNTIF(D127:S127,100)</f>
        <v>0</v>
      </c>
      <c r="Y127" s="19">
        <f>COUNTIF(D127:S127,"&gt;=0")*5</f>
        <v>35</v>
      </c>
    </row>
    <row r="128" spans="3:25" ht="14.25" hidden="1">
      <c r="C128" s="20" t="str">
        <f t="shared" si="70"/>
        <v>Paul Ryer</v>
      </c>
      <c r="D128" s="21"/>
      <c r="E128" s="22">
        <f t="shared" si="71"/>
        <v>90</v>
      </c>
      <c r="F128" s="21"/>
      <c r="G128" s="22">
        <f t="shared" si="72"/>
        <v>75</v>
      </c>
      <c r="H128" s="21"/>
      <c r="I128" s="22">
        <f t="shared" si="73"/>
        <v>75</v>
      </c>
      <c r="J128" s="21"/>
      <c r="K128" s="22">
        <f t="shared" si="74"/>
        <v>75</v>
      </c>
      <c r="L128" s="21"/>
      <c r="M128" s="22">
        <f t="shared" si="75"/>
        <v>75</v>
      </c>
      <c r="N128" s="21"/>
      <c r="O128" s="22">
        <f t="shared" si="76"/>
        <v>85</v>
      </c>
      <c r="P128" s="21"/>
      <c r="Q128" s="22">
        <f t="shared" si="77"/>
        <v>60</v>
      </c>
      <c r="R128" s="23"/>
      <c r="S128" s="24" t="str">
        <f t="shared" si="78"/>
        <v> </v>
      </c>
      <c r="T128" s="25">
        <f aca="true" t="shared" si="79" ref="T128:T146">COUNTIF(D128:S128,"&gt;0")*5</f>
        <v>35</v>
      </c>
      <c r="U128" s="25">
        <f aca="true" t="shared" si="80" ref="U128:U146">SUM(D128:T128)</f>
        <v>570</v>
      </c>
      <c r="V128" s="25">
        <f aca="true" t="shared" si="81" ref="V128:V146">IF(Y128&lt;18," ",SUM(D128:S128)-SMALL(D128:S128,1)-SMALL(D128:S128,2)+T128)</f>
        <v>435</v>
      </c>
      <c r="W128" s="25">
        <f aca="true" t="shared" si="82" ref="W128:W146">IF(V128=" "," ",RANK(V128,$V$127:$V$146))</f>
        <v>6</v>
      </c>
      <c r="X128" s="25">
        <f aca="true" t="shared" si="83" ref="X128:X146">COUNTIF(D128:S128,100)</f>
        <v>0</v>
      </c>
      <c r="Y128" s="25">
        <f aca="true" t="shared" si="84" ref="Y128:Y146">COUNTIF(D128:S128,"&gt;=0")*5</f>
        <v>35</v>
      </c>
    </row>
    <row r="129" spans="3:25" ht="14.25" hidden="1">
      <c r="C129" s="20" t="str">
        <f t="shared" si="70"/>
        <v>John Stezelecki</v>
      </c>
      <c r="D129" s="21"/>
      <c r="E129" s="22">
        <f t="shared" si="71"/>
        <v>100</v>
      </c>
      <c r="F129" s="21"/>
      <c r="G129" s="22">
        <f t="shared" si="72"/>
        <v>90</v>
      </c>
      <c r="H129" s="21"/>
      <c r="I129" s="22">
        <f t="shared" si="73"/>
        <v>90</v>
      </c>
      <c r="J129" s="21"/>
      <c r="K129" s="22">
        <f t="shared" si="74"/>
        <v>100</v>
      </c>
      <c r="L129" s="21"/>
      <c r="M129" s="22">
        <f t="shared" si="75"/>
        <v>70</v>
      </c>
      <c r="N129" s="21"/>
      <c r="O129" s="22">
        <f t="shared" si="76"/>
        <v>70</v>
      </c>
      <c r="P129" s="21"/>
      <c r="Q129" s="22">
        <f t="shared" si="77"/>
        <v>0</v>
      </c>
      <c r="R129" s="23"/>
      <c r="S129" s="24" t="str">
        <f t="shared" si="78"/>
        <v> </v>
      </c>
      <c r="T129" s="25">
        <f t="shared" si="79"/>
        <v>30</v>
      </c>
      <c r="U129" s="26">
        <f t="shared" si="80"/>
        <v>550</v>
      </c>
      <c r="V129" s="26">
        <f t="shared" si="81"/>
        <v>480</v>
      </c>
      <c r="W129" s="25">
        <f t="shared" si="82"/>
        <v>2</v>
      </c>
      <c r="X129" s="26">
        <f t="shared" si="83"/>
        <v>2</v>
      </c>
      <c r="Y129" s="25">
        <f t="shared" si="84"/>
        <v>35</v>
      </c>
    </row>
    <row r="130" spans="3:25" ht="14.25" hidden="1">
      <c r="C130" s="20" t="str">
        <f t="shared" si="70"/>
        <v>John Reimels</v>
      </c>
      <c r="D130" s="21"/>
      <c r="E130" s="22">
        <f t="shared" si="71"/>
        <v>0</v>
      </c>
      <c r="F130" s="21"/>
      <c r="G130" s="22">
        <f t="shared" si="72"/>
        <v>0</v>
      </c>
      <c r="H130" s="21"/>
      <c r="I130" s="22">
        <f t="shared" si="73"/>
        <v>95</v>
      </c>
      <c r="J130" s="21"/>
      <c r="K130" s="22">
        <f t="shared" si="74"/>
        <v>90</v>
      </c>
      <c r="L130" s="21"/>
      <c r="M130" s="22">
        <f t="shared" si="75"/>
        <v>95</v>
      </c>
      <c r="N130" s="21"/>
      <c r="O130" s="22">
        <f t="shared" si="76"/>
        <v>80</v>
      </c>
      <c r="P130" s="21"/>
      <c r="Q130" s="22">
        <f t="shared" si="77"/>
        <v>90</v>
      </c>
      <c r="R130" s="23"/>
      <c r="S130" s="24" t="str">
        <f t="shared" si="78"/>
        <v> </v>
      </c>
      <c r="T130" s="25">
        <f t="shared" si="79"/>
        <v>25</v>
      </c>
      <c r="U130" s="26">
        <f t="shared" si="80"/>
        <v>475</v>
      </c>
      <c r="V130" s="26">
        <f t="shared" si="81"/>
        <v>475</v>
      </c>
      <c r="W130" s="25">
        <f t="shared" si="82"/>
        <v>3</v>
      </c>
      <c r="X130" s="26">
        <f t="shared" si="83"/>
        <v>0</v>
      </c>
      <c r="Y130" s="25">
        <f t="shared" si="84"/>
        <v>35</v>
      </c>
    </row>
    <row r="131" spans="3:25" ht="14.25" hidden="1">
      <c r="C131" s="20" t="str">
        <f t="shared" si="70"/>
        <v>Erik Eckhardt</v>
      </c>
      <c r="D131" s="21"/>
      <c r="E131" s="22">
        <f t="shared" si="71"/>
        <v>85</v>
      </c>
      <c r="F131" s="21"/>
      <c r="G131" s="22">
        <f t="shared" si="72"/>
        <v>85</v>
      </c>
      <c r="H131" s="21"/>
      <c r="I131" s="22">
        <f t="shared" si="73"/>
        <v>65</v>
      </c>
      <c r="J131" s="21"/>
      <c r="K131" s="22">
        <f t="shared" si="74"/>
        <v>0</v>
      </c>
      <c r="L131" s="21"/>
      <c r="M131" s="22">
        <f t="shared" si="75"/>
        <v>0</v>
      </c>
      <c r="N131" s="21"/>
      <c r="O131" s="22">
        <f t="shared" si="76"/>
        <v>100</v>
      </c>
      <c r="P131" s="21"/>
      <c r="Q131" s="22">
        <f t="shared" si="77"/>
        <v>85</v>
      </c>
      <c r="R131" s="23"/>
      <c r="S131" s="24" t="str">
        <f t="shared" si="78"/>
        <v> </v>
      </c>
      <c r="T131" s="25">
        <f t="shared" si="79"/>
        <v>25</v>
      </c>
      <c r="U131" s="26">
        <f t="shared" si="80"/>
        <v>445</v>
      </c>
      <c r="V131" s="26">
        <f t="shared" si="81"/>
        <v>445</v>
      </c>
      <c r="W131" s="25">
        <f t="shared" si="82"/>
        <v>4</v>
      </c>
      <c r="X131" s="26">
        <f t="shared" si="83"/>
        <v>1</v>
      </c>
      <c r="Y131" s="25">
        <f t="shared" si="84"/>
        <v>35</v>
      </c>
    </row>
    <row r="132" spans="3:25" ht="14.25" hidden="1">
      <c r="C132" s="20" t="str">
        <f t="shared" si="70"/>
        <v>Dan DeCosmo</v>
      </c>
      <c r="D132" s="21"/>
      <c r="E132" s="22">
        <f t="shared" si="71"/>
        <v>0</v>
      </c>
      <c r="F132" s="21"/>
      <c r="G132" s="22">
        <f t="shared" si="72"/>
        <v>60</v>
      </c>
      <c r="H132" s="21"/>
      <c r="I132" s="22">
        <f t="shared" si="73"/>
        <v>100</v>
      </c>
      <c r="J132" s="21"/>
      <c r="K132" s="22">
        <f t="shared" si="74"/>
        <v>80</v>
      </c>
      <c r="L132" s="21"/>
      <c r="M132" s="22">
        <f t="shared" si="75"/>
        <v>80</v>
      </c>
      <c r="N132" s="21"/>
      <c r="O132" s="22">
        <f t="shared" si="76"/>
        <v>0</v>
      </c>
      <c r="P132" s="21"/>
      <c r="Q132" s="22">
        <f t="shared" si="77"/>
        <v>100</v>
      </c>
      <c r="R132" s="23"/>
      <c r="S132" s="24" t="str">
        <f t="shared" si="78"/>
        <v> </v>
      </c>
      <c r="T132" s="25">
        <f t="shared" si="79"/>
        <v>25</v>
      </c>
      <c r="U132" s="26">
        <f t="shared" si="80"/>
        <v>445</v>
      </c>
      <c r="V132" s="26">
        <f t="shared" si="81"/>
        <v>445</v>
      </c>
      <c r="W132" s="25">
        <f t="shared" si="82"/>
        <v>4</v>
      </c>
      <c r="X132" s="26">
        <f t="shared" si="83"/>
        <v>2</v>
      </c>
      <c r="Y132" s="25">
        <f t="shared" si="84"/>
        <v>35</v>
      </c>
    </row>
    <row r="133" spans="3:25" ht="14.25" hidden="1">
      <c r="C133" s="20" t="str">
        <f aca="true" t="shared" si="85" ref="C133:C145">C109</f>
        <v>Erik Eckhardt</v>
      </c>
      <c r="D133" s="21"/>
      <c r="E133" s="22">
        <f t="shared" si="71"/>
        <v>70</v>
      </c>
      <c r="F133" s="21"/>
      <c r="G133" s="22">
        <f t="shared" si="72"/>
        <v>70</v>
      </c>
      <c r="H133" s="21"/>
      <c r="I133" s="22">
        <f t="shared" si="73"/>
        <v>55</v>
      </c>
      <c r="J133" s="21"/>
      <c r="K133" s="22">
        <f t="shared" si="74"/>
        <v>70</v>
      </c>
      <c r="L133" s="21"/>
      <c r="M133" s="22">
        <f t="shared" si="75"/>
        <v>65</v>
      </c>
      <c r="N133" s="21"/>
      <c r="O133" s="22">
        <f t="shared" si="76"/>
        <v>0</v>
      </c>
      <c r="P133" s="21"/>
      <c r="Q133" s="22">
        <f t="shared" si="77"/>
        <v>80</v>
      </c>
      <c r="R133" s="23"/>
      <c r="S133" s="24" t="str">
        <f t="shared" si="78"/>
        <v> </v>
      </c>
      <c r="T133" s="25">
        <f t="shared" si="79"/>
        <v>30</v>
      </c>
      <c r="U133" s="26">
        <f t="shared" si="80"/>
        <v>440</v>
      </c>
      <c r="V133" s="26">
        <f t="shared" si="81"/>
        <v>385</v>
      </c>
      <c r="W133" s="25">
        <f t="shared" si="82"/>
        <v>7</v>
      </c>
      <c r="X133" s="26">
        <f t="shared" si="83"/>
        <v>0</v>
      </c>
      <c r="Y133" s="25">
        <f t="shared" si="84"/>
        <v>35</v>
      </c>
    </row>
    <row r="134" spans="3:25" ht="14.25" hidden="1">
      <c r="C134" s="20" t="str">
        <f t="shared" si="85"/>
        <v>Dan DeCosmo</v>
      </c>
      <c r="D134" s="21"/>
      <c r="E134" s="22">
        <f t="shared" si="71"/>
        <v>0</v>
      </c>
      <c r="F134" s="21"/>
      <c r="G134" s="22">
        <f t="shared" si="72"/>
        <v>0</v>
      </c>
      <c r="H134" s="21"/>
      <c r="I134" s="22">
        <f t="shared" si="73"/>
        <v>0</v>
      </c>
      <c r="J134" s="21"/>
      <c r="K134" s="22">
        <f t="shared" si="74"/>
        <v>85</v>
      </c>
      <c r="L134" s="21"/>
      <c r="M134" s="22">
        <f t="shared" si="75"/>
        <v>90</v>
      </c>
      <c r="N134" s="21"/>
      <c r="O134" s="22">
        <f t="shared" si="76"/>
        <v>95</v>
      </c>
      <c r="P134" s="21"/>
      <c r="Q134" s="22">
        <f t="shared" si="77"/>
        <v>95</v>
      </c>
      <c r="R134" s="23"/>
      <c r="S134" s="24" t="str">
        <f t="shared" si="78"/>
        <v> </v>
      </c>
      <c r="T134" s="25">
        <f t="shared" si="79"/>
        <v>20</v>
      </c>
      <c r="U134" s="26">
        <f t="shared" si="80"/>
        <v>385</v>
      </c>
      <c r="V134" s="26">
        <f t="shared" si="81"/>
        <v>385</v>
      </c>
      <c r="W134" s="25">
        <f t="shared" si="82"/>
        <v>7</v>
      </c>
      <c r="X134" s="26">
        <f t="shared" si="83"/>
        <v>0</v>
      </c>
      <c r="Y134" s="25">
        <f t="shared" si="84"/>
        <v>35</v>
      </c>
    </row>
    <row r="135" spans="3:25" ht="14.25" hidden="1">
      <c r="C135" s="20" t="str">
        <f t="shared" si="85"/>
        <v>Tom Gray</v>
      </c>
      <c r="D135" s="21"/>
      <c r="E135" s="22">
        <f t="shared" si="71"/>
        <v>80</v>
      </c>
      <c r="F135" s="21"/>
      <c r="G135" s="22">
        <f t="shared" si="72"/>
        <v>65</v>
      </c>
      <c r="H135" s="21"/>
      <c r="I135" s="22">
        <f t="shared" si="73"/>
        <v>60</v>
      </c>
      <c r="J135" s="21"/>
      <c r="K135" s="22">
        <f t="shared" si="74"/>
        <v>0</v>
      </c>
      <c r="L135" s="21"/>
      <c r="M135" s="22">
        <f t="shared" si="75"/>
        <v>55</v>
      </c>
      <c r="N135" s="21"/>
      <c r="O135" s="22">
        <f t="shared" si="76"/>
        <v>60</v>
      </c>
      <c r="P135" s="21"/>
      <c r="Q135" s="22">
        <f t="shared" si="77"/>
        <v>0</v>
      </c>
      <c r="R135" s="23"/>
      <c r="S135" s="24" t="str">
        <f t="shared" si="78"/>
        <v> </v>
      </c>
      <c r="T135" s="25">
        <f t="shared" si="79"/>
        <v>25</v>
      </c>
      <c r="U135" s="26">
        <f t="shared" si="80"/>
        <v>345</v>
      </c>
      <c r="V135" s="26">
        <f t="shared" si="81"/>
        <v>345</v>
      </c>
      <c r="W135" s="25">
        <f t="shared" si="82"/>
        <v>9</v>
      </c>
      <c r="X135" s="26">
        <f t="shared" si="83"/>
        <v>0</v>
      </c>
      <c r="Y135" s="25">
        <f t="shared" si="84"/>
        <v>35</v>
      </c>
    </row>
    <row r="136" spans="3:25" ht="14.25" hidden="1">
      <c r="C136" s="20" t="str">
        <f t="shared" si="85"/>
        <v>Ryan Archambault</v>
      </c>
      <c r="D136" s="21"/>
      <c r="E136" s="22">
        <f t="shared" si="71"/>
        <v>0</v>
      </c>
      <c r="F136" s="21"/>
      <c r="G136" s="22">
        <f t="shared" si="72"/>
        <v>80</v>
      </c>
      <c r="H136" s="21"/>
      <c r="I136" s="22">
        <f t="shared" si="73"/>
        <v>50</v>
      </c>
      <c r="J136" s="21"/>
      <c r="K136" s="22">
        <f t="shared" si="74"/>
        <v>65</v>
      </c>
      <c r="L136" s="21"/>
      <c r="M136" s="22">
        <f t="shared" si="75"/>
        <v>45</v>
      </c>
      <c r="N136" s="21"/>
      <c r="O136" s="22">
        <f t="shared" si="76"/>
        <v>0</v>
      </c>
      <c r="P136" s="21"/>
      <c r="Q136" s="22">
        <f t="shared" si="77"/>
        <v>75</v>
      </c>
      <c r="R136" s="23"/>
      <c r="S136" s="24" t="str">
        <f t="shared" si="78"/>
        <v> </v>
      </c>
      <c r="T136" s="25">
        <f t="shared" si="79"/>
        <v>25</v>
      </c>
      <c r="U136" s="26">
        <f t="shared" si="80"/>
        <v>340</v>
      </c>
      <c r="V136" s="26">
        <f t="shared" si="81"/>
        <v>340</v>
      </c>
      <c r="W136" s="25">
        <f t="shared" si="82"/>
        <v>10</v>
      </c>
      <c r="X136" s="26">
        <f t="shared" si="83"/>
        <v>0</v>
      </c>
      <c r="Y136" s="25">
        <f t="shared" si="84"/>
        <v>35</v>
      </c>
    </row>
    <row r="137" spans="3:25" ht="14.25" hidden="1">
      <c r="C137" s="20" t="str">
        <f t="shared" si="85"/>
        <v>Dave Muse</v>
      </c>
      <c r="D137" s="21"/>
      <c r="E137" s="22">
        <f t="shared" si="71"/>
        <v>75</v>
      </c>
      <c r="F137" s="21"/>
      <c r="G137" s="22">
        <f t="shared" si="72"/>
        <v>0</v>
      </c>
      <c r="H137" s="21"/>
      <c r="I137" s="22">
        <f t="shared" si="73"/>
        <v>70</v>
      </c>
      <c r="J137" s="21"/>
      <c r="K137" s="22">
        <f t="shared" si="74"/>
        <v>0</v>
      </c>
      <c r="L137" s="21"/>
      <c r="M137" s="22">
        <f t="shared" si="75"/>
        <v>60</v>
      </c>
      <c r="N137" s="21"/>
      <c r="O137" s="22">
        <f t="shared" si="76"/>
        <v>65</v>
      </c>
      <c r="P137" s="21"/>
      <c r="Q137" s="22">
        <f t="shared" si="77"/>
        <v>0</v>
      </c>
      <c r="R137" s="23"/>
      <c r="S137" s="24" t="str">
        <f t="shared" si="78"/>
        <v> </v>
      </c>
      <c r="T137" s="25">
        <f t="shared" si="79"/>
        <v>20</v>
      </c>
      <c r="U137" s="26">
        <f t="shared" si="80"/>
        <v>290</v>
      </c>
      <c r="V137" s="26">
        <f t="shared" si="81"/>
        <v>290</v>
      </c>
      <c r="W137" s="25">
        <f t="shared" si="82"/>
        <v>11</v>
      </c>
      <c r="X137" s="26">
        <f t="shared" si="83"/>
        <v>0</v>
      </c>
      <c r="Y137" s="25">
        <f t="shared" si="84"/>
        <v>35</v>
      </c>
    </row>
    <row r="138" spans="3:25" ht="14.25" hidden="1">
      <c r="C138" s="20" t="str">
        <f t="shared" si="85"/>
        <v>Jim Macartney</v>
      </c>
      <c r="D138" s="21"/>
      <c r="E138" s="22">
        <f t="shared" si="71"/>
        <v>0</v>
      </c>
      <c r="F138" s="21"/>
      <c r="G138" s="22">
        <f t="shared" si="72"/>
        <v>100</v>
      </c>
      <c r="H138" s="21"/>
      <c r="I138" s="22">
        <f t="shared" si="73"/>
        <v>0</v>
      </c>
      <c r="J138" s="21"/>
      <c r="K138" s="22">
        <f t="shared" si="74"/>
        <v>0</v>
      </c>
      <c r="L138" s="21"/>
      <c r="M138" s="22">
        <f t="shared" si="75"/>
        <v>100</v>
      </c>
      <c r="N138" s="21"/>
      <c r="O138" s="22">
        <f t="shared" si="76"/>
        <v>75</v>
      </c>
      <c r="P138" s="21"/>
      <c r="Q138" s="22">
        <f t="shared" si="77"/>
        <v>0</v>
      </c>
      <c r="R138" s="23"/>
      <c r="S138" s="24" t="str">
        <f t="shared" si="78"/>
        <v> </v>
      </c>
      <c r="T138" s="25">
        <f t="shared" si="79"/>
        <v>15</v>
      </c>
      <c r="U138" s="26">
        <f t="shared" si="80"/>
        <v>290</v>
      </c>
      <c r="V138" s="26">
        <f t="shared" si="81"/>
        <v>290</v>
      </c>
      <c r="W138" s="25">
        <f t="shared" si="82"/>
        <v>11</v>
      </c>
      <c r="X138" s="26">
        <f t="shared" si="83"/>
        <v>2</v>
      </c>
      <c r="Y138" s="25">
        <f t="shared" si="84"/>
        <v>35</v>
      </c>
    </row>
    <row r="139" spans="3:25" ht="14.25" hidden="1">
      <c r="C139" s="20" t="str">
        <f t="shared" si="85"/>
        <v>Don Hall</v>
      </c>
      <c r="D139" s="21"/>
      <c r="E139" s="22">
        <f t="shared" si="71"/>
        <v>65</v>
      </c>
      <c r="F139" s="21"/>
      <c r="G139" s="22">
        <f t="shared" si="72"/>
        <v>0</v>
      </c>
      <c r="H139" s="21"/>
      <c r="I139" s="22">
        <f t="shared" si="73"/>
        <v>85</v>
      </c>
      <c r="J139" s="21"/>
      <c r="K139" s="22">
        <f t="shared" si="74"/>
        <v>0</v>
      </c>
      <c r="L139" s="21"/>
      <c r="M139" s="22">
        <f t="shared" si="75"/>
        <v>50</v>
      </c>
      <c r="N139" s="21"/>
      <c r="O139" s="22">
        <f t="shared" si="76"/>
        <v>0</v>
      </c>
      <c r="P139" s="21"/>
      <c r="Q139" s="22">
        <f t="shared" si="77"/>
        <v>0</v>
      </c>
      <c r="R139" s="23"/>
      <c r="S139" s="24" t="str">
        <f t="shared" si="78"/>
        <v> </v>
      </c>
      <c r="T139" s="25">
        <f t="shared" si="79"/>
        <v>15</v>
      </c>
      <c r="U139" s="26">
        <f t="shared" si="80"/>
        <v>215</v>
      </c>
      <c r="V139" s="26">
        <f t="shared" si="81"/>
        <v>215</v>
      </c>
      <c r="W139" s="25">
        <f t="shared" si="82"/>
        <v>13</v>
      </c>
      <c r="X139" s="26">
        <f t="shared" si="83"/>
        <v>0</v>
      </c>
      <c r="Y139" s="25">
        <f t="shared" si="84"/>
        <v>35</v>
      </c>
    </row>
    <row r="140" spans="3:25" ht="14.25" hidden="1">
      <c r="C140" s="20" t="str">
        <f t="shared" si="85"/>
        <v>John Pileggi</v>
      </c>
      <c r="D140" s="21"/>
      <c r="E140" s="22">
        <f t="shared" si="71"/>
        <v>0</v>
      </c>
      <c r="F140" s="21"/>
      <c r="G140" s="22">
        <f t="shared" si="72"/>
        <v>0</v>
      </c>
      <c r="H140" s="21"/>
      <c r="I140" s="22">
        <f t="shared" si="73"/>
        <v>0</v>
      </c>
      <c r="J140" s="21"/>
      <c r="K140" s="22">
        <f t="shared" si="74"/>
        <v>0</v>
      </c>
      <c r="L140" s="21"/>
      <c r="M140" s="22">
        <f t="shared" si="75"/>
        <v>0</v>
      </c>
      <c r="N140" s="21"/>
      <c r="O140" s="22">
        <f t="shared" si="76"/>
        <v>0</v>
      </c>
      <c r="P140" s="21"/>
      <c r="Q140" s="22">
        <f t="shared" si="77"/>
        <v>70</v>
      </c>
      <c r="R140" s="23"/>
      <c r="S140" s="24" t="str">
        <f t="shared" si="78"/>
        <v> </v>
      </c>
      <c r="T140" s="25">
        <f t="shared" si="79"/>
        <v>5</v>
      </c>
      <c r="U140" s="26">
        <f t="shared" si="80"/>
        <v>75</v>
      </c>
      <c r="V140" s="26">
        <f t="shared" si="81"/>
        <v>75</v>
      </c>
      <c r="W140" s="25">
        <f t="shared" si="82"/>
        <v>14</v>
      </c>
      <c r="X140" s="26">
        <f t="shared" si="83"/>
        <v>0</v>
      </c>
      <c r="Y140" s="25">
        <f t="shared" si="84"/>
        <v>35</v>
      </c>
    </row>
    <row r="141" spans="3:25" ht="14.25" hidden="1">
      <c r="C141" s="20" t="str">
        <f t="shared" si="85"/>
        <v>Peter Lentros</v>
      </c>
      <c r="D141" s="21"/>
      <c r="E141" s="22">
        <f t="shared" si="71"/>
        <v>0</v>
      </c>
      <c r="F141" s="21"/>
      <c r="G141" s="22">
        <f t="shared" si="72"/>
        <v>0</v>
      </c>
      <c r="H141" s="21"/>
      <c r="I141" s="22">
        <f t="shared" si="73"/>
        <v>0</v>
      </c>
      <c r="J141" s="21"/>
      <c r="K141" s="22">
        <f t="shared" si="74"/>
        <v>0</v>
      </c>
      <c r="L141" s="21"/>
      <c r="M141" s="22">
        <f t="shared" si="75"/>
        <v>0</v>
      </c>
      <c r="N141" s="21"/>
      <c r="O141" s="22">
        <f t="shared" si="76"/>
        <v>0</v>
      </c>
      <c r="P141" s="21"/>
      <c r="Q141" s="22">
        <f t="shared" si="77"/>
        <v>65</v>
      </c>
      <c r="R141" s="23"/>
      <c r="S141" s="24" t="str">
        <f t="shared" si="78"/>
        <v> </v>
      </c>
      <c r="T141" s="25">
        <f t="shared" si="79"/>
        <v>5</v>
      </c>
      <c r="U141" s="26">
        <f t="shared" si="80"/>
        <v>70</v>
      </c>
      <c r="V141" s="26">
        <f t="shared" si="81"/>
        <v>70</v>
      </c>
      <c r="W141" s="25">
        <f t="shared" si="82"/>
        <v>15</v>
      </c>
      <c r="X141" s="26">
        <f t="shared" si="83"/>
        <v>0</v>
      </c>
      <c r="Y141" s="25">
        <f t="shared" si="84"/>
        <v>35</v>
      </c>
    </row>
    <row r="142" spans="3:25" ht="14.25" hidden="1">
      <c r="C142" s="20" t="str">
        <f t="shared" si="85"/>
        <v>Benny Leyro</v>
      </c>
      <c r="D142" s="21"/>
      <c r="E142" s="22" t="str">
        <f t="shared" si="71"/>
        <v> </v>
      </c>
      <c r="F142" s="21"/>
      <c r="G142" s="22" t="str">
        <f t="shared" si="72"/>
        <v> </v>
      </c>
      <c r="H142" s="21"/>
      <c r="I142" s="22" t="str">
        <f t="shared" si="73"/>
        <v> </v>
      </c>
      <c r="J142" s="21"/>
      <c r="K142" s="22" t="str">
        <f t="shared" si="74"/>
        <v> </v>
      </c>
      <c r="L142" s="21"/>
      <c r="M142" s="22" t="str">
        <f t="shared" si="75"/>
        <v> </v>
      </c>
      <c r="N142" s="21"/>
      <c r="O142" s="22" t="str">
        <f t="shared" si="76"/>
        <v> </v>
      </c>
      <c r="P142" s="21"/>
      <c r="Q142" s="22">
        <f t="shared" si="77"/>
        <v>0</v>
      </c>
      <c r="R142" s="23"/>
      <c r="S142" s="24" t="str">
        <f t="shared" si="78"/>
        <v> </v>
      </c>
      <c r="T142" s="25">
        <f t="shared" si="79"/>
        <v>0</v>
      </c>
      <c r="U142" s="26">
        <f t="shared" si="80"/>
        <v>0</v>
      </c>
      <c r="V142" s="26" t="str">
        <f t="shared" si="81"/>
        <v> </v>
      </c>
      <c r="W142" s="25" t="str">
        <f t="shared" si="82"/>
        <v> </v>
      </c>
      <c r="X142" s="26">
        <f t="shared" si="83"/>
        <v>0</v>
      </c>
      <c r="Y142" s="25">
        <f t="shared" si="84"/>
        <v>5</v>
      </c>
    </row>
    <row r="143" spans="3:25" ht="14.25" hidden="1">
      <c r="C143" s="20" t="str">
        <f t="shared" si="85"/>
        <v>Tom Kanan</v>
      </c>
      <c r="D143" s="21"/>
      <c r="E143" s="22" t="str">
        <f t="shared" si="71"/>
        <v> </v>
      </c>
      <c r="F143" s="21"/>
      <c r="G143" s="22" t="str">
        <f t="shared" si="72"/>
        <v> </v>
      </c>
      <c r="H143" s="21"/>
      <c r="I143" s="22" t="str">
        <f t="shared" si="73"/>
        <v> </v>
      </c>
      <c r="J143" s="21"/>
      <c r="K143" s="22" t="str">
        <f t="shared" si="74"/>
        <v> </v>
      </c>
      <c r="L143" s="21"/>
      <c r="M143" s="22" t="str">
        <f t="shared" si="75"/>
        <v> </v>
      </c>
      <c r="N143" s="21"/>
      <c r="O143" s="22" t="str">
        <f t="shared" si="76"/>
        <v> </v>
      </c>
      <c r="P143" s="21"/>
      <c r="Q143" s="22">
        <f t="shared" si="77"/>
        <v>0</v>
      </c>
      <c r="R143" s="23"/>
      <c r="S143" s="24" t="str">
        <f t="shared" si="78"/>
        <v> </v>
      </c>
      <c r="T143" s="25">
        <f t="shared" si="79"/>
        <v>0</v>
      </c>
      <c r="U143" s="26">
        <f t="shared" si="80"/>
        <v>0</v>
      </c>
      <c r="V143" s="26" t="str">
        <f t="shared" si="81"/>
        <v> </v>
      </c>
      <c r="W143" s="25" t="str">
        <f t="shared" si="82"/>
        <v> </v>
      </c>
      <c r="X143" s="26">
        <f t="shared" si="83"/>
        <v>0</v>
      </c>
      <c r="Y143" s="25">
        <f t="shared" si="84"/>
        <v>5</v>
      </c>
    </row>
    <row r="144" spans="3:25" ht="14.25" hidden="1">
      <c r="C144" s="20">
        <f t="shared" si="85"/>
        <v>0</v>
      </c>
      <c r="D144" s="21"/>
      <c r="E144" s="22" t="str">
        <f t="shared" si="71"/>
        <v> </v>
      </c>
      <c r="F144" s="21"/>
      <c r="G144" s="22" t="str">
        <f t="shared" si="72"/>
        <v> </v>
      </c>
      <c r="H144" s="21"/>
      <c r="I144" s="22" t="str">
        <f t="shared" si="73"/>
        <v> </v>
      </c>
      <c r="J144" s="21"/>
      <c r="K144" s="22" t="str">
        <f t="shared" si="74"/>
        <v> </v>
      </c>
      <c r="L144" s="21"/>
      <c r="M144" s="22" t="str">
        <f t="shared" si="75"/>
        <v> </v>
      </c>
      <c r="N144" s="21"/>
      <c r="O144" s="22" t="str">
        <f t="shared" si="76"/>
        <v> </v>
      </c>
      <c r="P144" s="21"/>
      <c r="Q144" s="22">
        <f t="shared" si="77"/>
        <v>0</v>
      </c>
      <c r="R144" s="23"/>
      <c r="S144" s="24" t="str">
        <f t="shared" si="78"/>
        <v> </v>
      </c>
      <c r="T144" s="25">
        <f t="shared" si="79"/>
        <v>0</v>
      </c>
      <c r="U144" s="26">
        <f t="shared" si="80"/>
        <v>0</v>
      </c>
      <c r="V144" s="26" t="str">
        <f t="shared" si="81"/>
        <v> </v>
      </c>
      <c r="W144" s="25" t="str">
        <f t="shared" si="82"/>
        <v> </v>
      </c>
      <c r="X144" s="26">
        <f t="shared" si="83"/>
        <v>0</v>
      </c>
      <c r="Y144" s="25">
        <f t="shared" si="84"/>
        <v>5</v>
      </c>
    </row>
    <row r="145" spans="3:25" ht="14.25" hidden="1">
      <c r="C145" s="20">
        <f t="shared" si="85"/>
        <v>0</v>
      </c>
      <c r="D145" s="21"/>
      <c r="E145" s="22" t="str">
        <f t="shared" si="71"/>
        <v> </v>
      </c>
      <c r="F145" s="21"/>
      <c r="G145" s="22" t="str">
        <f t="shared" si="72"/>
        <v> </v>
      </c>
      <c r="H145" s="21"/>
      <c r="I145" s="22" t="str">
        <f t="shared" si="73"/>
        <v> </v>
      </c>
      <c r="J145" s="21"/>
      <c r="K145" s="22" t="str">
        <f t="shared" si="74"/>
        <v> </v>
      </c>
      <c r="L145" s="21"/>
      <c r="M145" s="22" t="str">
        <f t="shared" si="75"/>
        <v> </v>
      </c>
      <c r="N145" s="21"/>
      <c r="O145" s="22" t="str">
        <f t="shared" si="76"/>
        <v> </v>
      </c>
      <c r="P145" s="21"/>
      <c r="Q145" s="22" t="str">
        <f t="shared" si="77"/>
        <v> </v>
      </c>
      <c r="R145" s="23"/>
      <c r="S145" s="24" t="str">
        <f t="shared" si="78"/>
        <v> </v>
      </c>
      <c r="T145" s="25">
        <f t="shared" si="79"/>
        <v>0</v>
      </c>
      <c r="U145" s="26">
        <f t="shared" si="80"/>
        <v>0</v>
      </c>
      <c r="V145" s="26" t="str">
        <f t="shared" si="81"/>
        <v> </v>
      </c>
      <c r="W145" s="25" t="str">
        <f t="shared" si="82"/>
        <v> </v>
      </c>
      <c r="X145" s="26">
        <f t="shared" si="83"/>
        <v>0</v>
      </c>
      <c r="Y145" s="25">
        <f t="shared" si="84"/>
        <v>0</v>
      </c>
    </row>
    <row r="146" spans="3:25" ht="15" hidden="1" thickBot="1">
      <c r="C146" s="27">
        <f>C124</f>
        <v>0</v>
      </c>
      <c r="D146" s="28"/>
      <c r="E146" s="29" t="str">
        <f t="shared" si="71"/>
        <v> </v>
      </c>
      <c r="F146" s="28"/>
      <c r="G146" s="29" t="str">
        <f t="shared" si="72"/>
        <v> </v>
      </c>
      <c r="H146" s="28"/>
      <c r="I146" s="29" t="str">
        <f t="shared" si="73"/>
        <v> </v>
      </c>
      <c r="J146" s="28"/>
      <c r="K146" s="29" t="str">
        <f t="shared" si="74"/>
        <v> </v>
      </c>
      <c r="L146" s="28"/>
      <c r="M146" s="29" t="str">
        <f t="shared" si="75"/>
        <v> </v>
      </c>
      <c r="N146" s="28"/>
      <c r="O146" s="29" t="str">
        <f t="shared" si="76"/>
        <v> </v>
      </c>
      <c r="P146" s="28"/>
      <c r="Q146" s="29" t="str">
        <f t="shared" si="77"/>
        <v> </v>
      </c>
      <c r="R146" s="30"/>
      <c r="S146" s="31" t="str">
        <f t="shared" si="78"/>
        <v> </v>
      </c>
      <c r="T146" s="32">
        <f t="shared" si="79"/>
        <v>0</v>
      </c>
      <c r="U146" s="33">
        <f t="shared" si="80"/>
        <v>0</v>
      </c>
      <c r="V146" s="33" t="str">
        <f t="shared" si="81"/>
        <v> </v>
      </c>
      <c r="W146" s="32" t="str">
        <f t="shared" si="82"/>
        <v> </v>
      </c>
      <c r="X146" s="33">
        <f t="shared" si="83"/>
        <v>0</v>
      </c>
      <c r="Y146" s="32">
        <f t="shared" si="84"/>
        <v>0</v>
      </c>
    </row>
    <row r="147" ht="15" hidden="1" thickBot="1"/>
    <row r="148" spans="2:25" ht="28.5" customHeight="1" thickBot="1">
      <c r="B148" s="36"/>
      <c r="C148" s="147" t="s">
        <v>29</v>
      </c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37"/>
    </row>
    <row r="149" spans="2:25" ht="14.25">
      <c r="B149" s="36"/>
      <c r="C149" s="139" t="s">
        <v>5</v>
      </c>
      <c r="D149" s="136" t="s">
        <v>44</v>
      </c>
      <c r="E149" s="137"/>
      <c r="F149" s="136" t="s">
        <v>52</v>
      </c>
      <c r="G149" s="137"/>
      <c r="H149" s="136" t="s">
        <v>56</v>
      </c>
      <c r="I149" s="137"/>
      <c r="J149" s="136" t="s">
        <v>62</v>
      </c>
      <c r="K149" s="137"/>
      <c r="L149" s="136" t="s">
        <v>66</v>
      </c>
      <c r="M149" s="137"/>
      <c r="N149" s="136" t="s">
        <v>56</v>
      </c>
      <c r="O149" s="137"/>
      <c r="P149" s="136" t="s">
        <v>77</v>
      </c>
      <c r="Q149" s="137"/>
      <c r="R149" s="136"/>
      <c r="S149" s="137"/>
      <c r="T149" s="144" t="s">
        <v>2</v>
      </c>
      <c r="U149" s="144" t="s">
        <v>3</v>
      </c>
      <c r="V149" s="151" t="s">
        <v>25</v>
      </c>
      <c r="W149" s="151" t="s">
        <v>26</v>
      </c>
      <c r="X149" s="144" t="s">
        <v>4</v>
      </c>
      <c r="Y149" s="37"/>
    </row>
    <row r="150" spans="2:25" ht="14.25">
      <c r="B150" s="36"/>
      <c r="C150" s="140"/>
      <c r="D150" s="142">
        <v>42987</v>
      </c>
      <c r="E150" s="143"/>
      <c r="F150" s="142">
        <v>43022</v>
      </c>
      <c r="G150" s="143"/>
      <c r="H150" s="142">
        <v>43050</v>
      </c>
      <c r="I150" s="143"/>
      <c r="J150" s="142">
        <v>43078</v>
      </c>
      <c r="K150" s="143"/>
      <c r="L150" s="142">
        <v>43113</v>
      </c>
      <c r="M150" s="143"/>
      <c r="N150" s="142">
        <v>43141</v>
      </c>
      <c r="O150" s="143"/>
      <c r="P150" s="142">
        <v>43169</v>
      </c>
      <c r="Q150" s="143"/>
      <c r="R150" s="142"/>
      <c r="S150" s="143"/>
      <c r="T150" s="145"/>
      <c r="U150" s="145"/>
      <c r="V150" s="152"/>
      <c r="W150" s="152"/>
      <c r="X150" s="145"/>
      <c r="Y150" s="37"/>
    </row>
    <row r="151" spans="2:25" ht="16.5" customHeight="1" thickBot="1">
      <c r="B151" s="36"/>
      <c r="C151" s="141"/>
      <c r="D151" s="5" t="s">
        <v>0</v>
      </c>
      <c r="E151" s="6" t="s">
        <v>1</v>
      </c>
      <c r="F151" s="5" t="s">
        <v>0</v>
      </c>
      <c r="G151" s="6" t="s">
        <v>1</v>
      </c>
      <c r="H151" s="5" t="s">
        <v>0</v>
      </c>
      <c r="I151" s="6" t="s">
        <v>1</v>
      </c>
      <c r="J151" s="5" t="s">
        <v>0</v>
      </c>
      <c r="K151" s="6" t="s">
        <v>1</v>
      </c>
      <c r="L151" s="5" t="s">
        <v>0</v>
      </c>
      <c r="M151" s="6" t="s">
        <v>1</v>
      </c>
      <c r="N151" s="5" t="s">
        <v>0</v>
      </c>
      <c r="O151" s="6" t="s">
        <v>1</v>
      </c>
      <c r="P151" s="5" t="s">
        <v>0</v>
      </c>
      <c r="Q151" s="6" t="s">
        <v>1</v>
      </c>
      <c r="R151" s="5" t="s">
        <v>0</v>
      </c>
      <c r="S151" s="6" t="s">
        <v>1</v>
      </c>
      <c r="T151" s="146"/>
      <c r="U151" s="146"/>
      <c r="V151" s="153"/>
      <c r="W151" s="153"/>
      <c r="X151" s="146"/>
      <c r="Y151" s="37"/>
    </row>
    <row r="152" spans="2:25" ht="18.75" customHeight="1">
      <c r="B152" s="138" t="s">
        <v>27</v>
      </c>
      <c r="C152" s="7" t="s">
        <v>40</v>
      </c>
      <c r="D152" s="79">
        <v>4</v>
      </c>
      <c r="E152" s="75">
        <f>IF(D152=""," ",IF(D152=0,0,IF(D152&gt;20,5,-5*D152+105)))</f>
        <v>85</v>
      </c>
      <c r="F152" s="79">
        <v>4</v>
      </c>
      <c r="G152" s="75">
        <f>IF(F152=""," ",IF(F152=0,0,IF(F152&gt;20,5,-5*F152+105)))</f>
        <v>85</v>
      </c>
      <c r="H152" s="79">
        <v>5</v>
      </c>
      <c r="I152" s="75">
        <f>IF(H152=""," ",IF(H152=0,0,IF(H152&gt;20,5,-5*H152+105)))</f>
        <v>80</v>
      </c>
      <c r="J152" s="79">
        <v>6</v>
      </c>
      <c r="K152" s="75">
        <f>IF(J152=""," ",IF(J152=0,0,IF(J152&gt;20,5,-5*J152+105)))</f>
        <v>75</v>
      </c>
      <c r="L152" s="79">
        <v>2</v>
      </c>
      <c r="M152" s="75">
        <f>IF(L152=""," ",IF(L152=0,0,IF(L152&gt;20,5,-5*L152+105)))</f>
        <v>95</v>
      </c>
      <c r="N152" s="79">
        <v>3</v>
      </c>
      <c r="O152" s="75">
        <f>IF(N152=""," ",IF(N152=0,0,IF(N152&gt;20,5,-5*N152+105)))</f>
        <v>90</v>
      </c>
      <c r="P152" s="79">
        <v>2</v>
      </c>
      <c r="Q152" s="75">
        <f>IF(P152=""," ",IF(P152=0,0,IF(P152&gt;20,5,-5*P152+105)))</f>
        <v>95</v>
      </c>
      <c r="R152" s="79"/>
      <c r="S152" s="75" t="str">
        <f>IF(R152=""," ",IF(R152=0,0,IF(R152&gt;20,5,-5*R152+105)))</f>
        <v> </v>
      </c>
      <c r="T152" s="11">
        <f>T176</f>
        <v>35</v>
      </c>
      <c r="U152" s="11">
        <f>U176</f>
        <v>640</v>
      </c>
      <c r="V152" s="11">
        <f>V176</f>
        <v>485</v>
      </c>
      <c r="W152" s="11">
        <f>W176</f>
        <v>2</v>
      </c>
      <c r="X152" s="11">
        <f>X176</f>
        <v>0</v>
      </c>
      <c r="Y152" s="37"/>
    </row>
    <row r="153" spans="2:25" ht="18.75" customHeight="1">
      <c r="B153" s="138"/>
      <c r="C153" s="8" t="s">
        <v>50</v>
      </c>
      <c r="D153" s="128">
        <v>0</v>
      </c>
      <c r="E153" s="129">
        <f>IF(D153=""," ",IF(D153=0,0,IF(D153&gt;20,5,-5*D153+105)))</f>
        <v>0</v>
      </c>
      <c r="F153" s="80">
        <v>1</v>
      </c>
      <c r="G153" s="76">
        <f>IF(F153=""," ",IF(F153=0,0,IF(F153&gt;20,5,-5*F153+105)))</f>
        <v>100</v>
      </c>
      <c r="H153" s="80">
        <v>2</v>
      </c>
      <c r="I153" s="76">
        <f>IF(H153=""," ",IF(H153=0,0,IF(H153&gt;20,5,-5*H153+105)))</f>
        <v>95</v>
      </c>
      <c r="J153" s="80">
        <v>2</v>
      </c>
      <c r="K153" s="76">
        <f>IF(J153=""," ",IF(J153=0,0,IF(J153&gt;20,5,-5*J153+105)))</f>
        <v>95</v>
      </c>
      <c r="L153" s="80">
        <v>3</v>
      </c>
      <c r="M153" s="76">
        <f>IF(L153=""," ",IF(L153=0,0,IF(L153&gt;20,5,-5*L153+105)))</f>
        <v>90</v>
      </c>
      <c r="N153" s="80">
        <v>1</v>
      </c>
      <c r="O153" s="76">
        <f>IF(N153=""," ",IF(N153=0,0,IF(N153&gt;20,5,-5*N153+105)))</f>
        <v>100</v>
      </c>
      <c r="P153" s="80">
        <v>1</v>
      </c>
      <c r="Q153" s="76">
        <f>IF(P153=""," ",IF(P153=0,0,IF(P153&gt;20,5,-5*P153+105)))</f>
        <v>100</v>
      </c>
      <c r="R153" s="80"/>
      <c r="S153" s="76" t="str">
        <f>IF(R153=""," ",IF(R153=0,0,IF(R153&gt;20,5,-5*R153+105)))</f>
        <v> </v>
      </c>
      <c r="T153" s="12">
        <f>T177</f>
        <v>30</v>
      </c>
      <c r="U153" s="12">
        <f>U177</f>
        <v>610</v>
      </c>
      <c r="V153" s="12">
        <f>V177</f>
        <v>520</v>
      </c>
      <c r="W153" s="12">
        <f>W177</f>
        <v>1</v>
      </c>
      <c r="X153" s="12">
        <f>X177</f>
        <v>3</v>
      </c>
      <c r="Y153" s="37"/>
    </row>
    <row r="154" spans="2:25" ht="18.75" customHeight="1">
      <c r="B154" s="138"/>
      <c r="C154" s="8" t="s">
        <v>36</v>
      </c>
      <c r="D154" s="80">
        <v>2</v>
      </c>
      <c r="E154" s="76">
        <f>IF(D154=""," ",IF(D154=0,0,IF(D154&gt;20,5,-5*D154+105)))</f>
        <v>95</v>
      </c>
      <c r="F154" s="80">
        <v>6</v>
      </c>
      <c r="G154" s="76">
        <f>IF(F154=""," ",IF(F154=0,0,IF(F154&gt;20,5,-5*F154+105)))</f>
        <v>75</v>
      </c>
      <c r="H154" s="80">
        <v>6</v>
      </c>
      <c r="I154" s="76">
        <f>IF(H154=""," ",IF(H154=0,0,IF(H154&gt;20,5,-5*H154+105)))</f>
        <v>75</v>
      </c>
      <c r="J154" s="80">
        <v>5</v>
      </c>
      <c r="K154" s="76">
        <f>IF(J154=""," ",IF(J154=0,0,IF(J154&gt;20,5,-5*J154+105)))</f>
        <v>80</v>
      </c>
      <c r="L154" s="80">
        <v>4</v>
      </c>
      <c r="M154" s="76">
        <f>IF(L154=""," ",IF(L154=0,0,IF(L154&gt;20,5,-5*L154+105)))</f>
        <v>85</v>
      </c>
      <c r="N154" s="80">
        <v>5</v>
      </c>
      <c r="O154" s="76">
        <f>IF(N154=""," ",IF(N154=0,0,IF(N154&gt;20,5,-5*N154+105)))</f>
        <v>80</v>
      </c>
      <c r="P154" s="80">
        <v>5</v>
      </c>
      <c r="Q154" s="76">
        <f>IF(P154=""," ",IF(P154=0,0,IF(P154&gt;20,5,-5*P154+105)))</f>
        <v>80</v>
      </c>
      <c r="R154" s="80"/>
      <c r="S154" s="76" t="str">
        <f>IF(R154=""," ",IF(R154=0,0,IF(R154&gt;20,5,-5*R154+105)))</f>
        <v> </v>
      </c>
      <c r="T154" s="12">
        <f>T178</f>
        <v>35</v>
      </c>
      <c r="U154" s="12">
        <f>U178</f>
        <v>605</v>
      </c>
      <c r="V154" s="12">
        <f>V178</f>
        <v>455</v>
      </c>
      <c r="W154" s="12">
        <f>W178</f>
        <v>5</v>
      </c>
      <c r="X154" s="12">
        <f>X178</f>
        <v>0</v>
      </c>
      <c r="Y154" s="37"/>
    </row>
    <row r="155" spans="2:25" ht="18.75" customHeight="1">
      <c r="B155" s="138"/>
      <c r="C155" s="9" t="s">
        <v>42</v>
      </c>
      <c r="D155" s="131">
        <v>5</v>
      </c>
      <c r="E155" s="132">
        <f>IF(D155=""," ",IF(D155=0,0,IF(D155&gt;20,5,-5*D155+105)))</f>
        <v>80</v>
      </c>
      <c r="F155" s="127">
        <v>0</v>
      </c>
      <c r="G155" s="130">
        <f>IF(F155=""," ",IF(F155=0,0,IF(F155&gt;20,5,-5*F155+105)))</f>
        <v>0</v>
      </c>
      <c r="H155" s="131">
        <v>3</v>
      </c>
      <c r="I155" s="132">
        <f>IF(H155=""," ",IF(H155=0,0,IF(H155&gt;20,5,-5*H155+105)))</f>
        <v>90</v>
      </c>
      <c r="J155" s="81">
        <v>1</v>
      </c>
      <c r="K155" s="77">
        <f>IF(J155=""," ",IF(J155=0,0,IF(J155&gt;20,5,-5*J155+105)))</f>
        <v>100</v>
      </c>
      <c r="L155" s="81">
        <v>6</v>
      </c>
      <c r="M155" s="77">
        <f>IF(L155=""," ",IF(L155=0,0,IF(L155&gt;20,5,-5*L155+105)))</f>
        <v>75</v>
      </c>
      <c r="N155" s="81">
        <v>2</v>
      </c>
      <c r="O155" s="77">
        <f>IF(N155=""," ",IF(N155=0,0,IF(N155&gt;20,5,-5*N155+105)))</f>
        <v>95</v>
      </c>
      <c r="P155" s="81">
        <v>3</v>
      </c>
      <c r="Q155" s="77">
        <f>IF(P155=""," ",IF(P155=0,0,IF(P155&gt;20,5,-5*P155+105)))</f>
        <v>90</v>
      </c>
      <c r="R155" s="81"/>
      <c r="S155" s="82" t="str">
        <f>IF(R155=""," ",IF(R155=0,0,IF(R155&gt;20,5,-5*R155+105)))</f>
        <v> </v>
      </c>
      <c r="T155" s="12">
        <f>T179</f>
        <v>30</v>
      </c>
      <c r="U155" s="12">
        <f>U179</f>
        <v>560</v>
      </c>
      <c r="V155" s="12">
        <f>V179</f>
        <v>485</v>
      </c>
      <c r="W155" s="12">
        <f>W179</f>
        <v>2</v>
      </c>
      <c r="X155" s="12">
        <f>X179</f>
        <v>1</v>
      </c>
      <c r="Y155" s="37"/>
    </row>
    <row r="156" spans="2:25" ht="18.75" customHeight="1">
      <c r="B156" s="138"/>
      <c r="C156" s="8" t="s">
        <v>51</v>
      </c>
      <c r="D156" s="128">
        <v>0</v>
      </c>
      <c r="E156" s="129">
        <f>IF(D156=""," ",IF(D156=0,0,IF(D156&gt;20,5,-5*D156+105)))</f>
        <v>0</v>
      </c>
      <c r="F156" s="185">
        <v>3</v>
      </c>
      <c r="G156" s="186">
        <f>IF(F156=""," ",IF(F156=0,0,IF(F156&gt;20,5,-5*F156+105)))</f>
        <v>90</v>
      </c>
      <c r="H156" s="128">
        <v>0</v>
      </c>
      <c r="I156" s="129">
        <f>IF(H156=""," ",IF(H156=0,0,IF(H156&gt;20,5,-5*H156+105)))</f>
        <v>0</v>
      </c>
      <c r="J156" s="80">
        <v>3</v>
      </c>
      <c r="K156" s="76">
        <f>IF(J156=""," ",IF(J156=0,0,IF(J156&gt;20,5,-5*J156+105)))</f>
        <v>90</v>
      </c>
      <c r="L156" s="80">
        <v>1</v>
      </c>
      <c r="M156" s="76">
        <f>IF(L156=""," ",IF(L156=0,0,IF(L156&gt;20,5,-5*L156+105)))</f>
        <v>100</v>
      </c>
      <c r="N156" s="80">
        <v>4</v>
      </c>
      <c r="O156" s="76">
        <f>IF(N156=""," ",IF(N156=0,0,IF(N156&gt;20,5,-5*N156+105)))</f>
        <v>85</v>
      </c>
      <c r="P156" s="80">
        <v>4</v>
      </c>
      <c r="Q156" s="76">
        <f>IF(P156=""," ",IF(P156=0,0,IF(P156&gt;20,5,-5*P156+105)))</f>
        <v>85</v>
      </c>
      <c r="R156" s="80"/>
      <c r="S156" s="76" t="str">
        <f>IF(R156=""," ",IF(R156=0,0,IF(R156&gt;20,5,-5*R156+105)))</f>
        <v> </v>
      </c>
      <c r="T156" s="12">
        <f>T180</f>
        <v>25</v>
      </c>
      <c r="U156" s="12">
        <f>U180</f>
        <v>475</v>
      </c>
      <c r="V156" s="12">
        <f>V180</f>
        <v>475</v>
      </c>
      <c r="W156" s="12">
        <f>W180</f>
        <v>4</v>
      </c>
      <c r="X156" s="12">
        <f>X180</f>
        <v>1</v>
      </c>
      <c r="Y156" s="37"/>
    </row>
    <row r="157" spans="2:25" ht="18.75" customHeight="1">
      <c r="B157" s="138"/>
      <c r="C157" s="9" t="s">
        <v>38</v>
      </c>
      <c r="D157" s="81">
        <v>3</v>
      </c>
      <c r="E157" s="77">
        <f>IF(D157=""," ",IF(D157=0,0,IF(D157&gt;20,5,-5*D157+105)))</f>
        <v>90</v>
      </c>
      <c r="F157" s="81">
        <v>5</v>
      </c>
      <c r="G157" s="77">
        <f>IF(F157=""," ",IF(F157=0,0,IF(F157&gt;20,5,-5*F157+105)))</f>
        <v>80</v>
      </c>
      <c r="H157" s="81">
        <v>4</v>
      </c>
      <c r="I157" s="77">
        <f>IF(H157=""," ",IF(H157=0,0,IF(H157&gt;20,5,-5*H157+105)))</f>
        <v>85</v>
      </c>
      <c r="J157" s="81">
        <v>7</v>
      </c>
      <c r="K157" s="77">
        <f>IF(J157=""," ",IF(J157=0,0,IF(J157&gt;20,5,-5*J157+105)))</f>
        <v>70</v>
      </c>
      <c r="L157" s="81">
        <v>8</v>
      </c>
      <c r="M157" s="77">
        <f>IF(L157=""," ",IF(L157=0,0,IF(L157&gt;20,5,-5*L157+105)))</f>
        <v>65</v>
      </c>
      <c r="N157" s="127">
        <v>0</v>
      </c>
      <c r="O157" s="130">
        <f>IF(N157=""," ",IF(N157=0,0,IF(N157&gt;20,5,-5*N157+105)))</f>
        <v>0</v>
      </c>
      <c r="P157" s="127">
        <v>0</v>
      </c>
      <c r="Q157" s="130">
        <f>IF(P157=""," ",IF(P157=0,0,IF(P157&gt;20,5,-5*P157+105)))</f>
        <v>0</v>
      </c>
      <c r="R157" s="81"/>
      <c r="S157" s="77" t="str">
        <f>IF(R157=""," ",IF(R157=0,0,IF(R157&gt;20,5,-5*R157+105)))</f>
        <v> </v>
      </c>
      <c r="T157" s="12">
        <f>T181</f>
        <v>25</v>
      </c>
      <c r="U157" s="12">
        <f>U181</f>
        <v>415</v>
      </c>
      <c r="V157" s="12">
        <f>V181</f>
        <v>415</v>
      </c>
      <c r="W157" s="12">
        <f>W181</f>
        <v>6</v>
      </c>
      <c r="X157" s="12">
        <f>X181</f>
        <v>0</v>
      </c>
      <c r="Y157" s="37"/>
    </row>
    <row r="158" spans="2:25" ht="18.75" customHeight="1">
      <c r="B158" s="138"/>
      <c r="C158" s="9" t="s">
        <v>33</v>
      </c>
      <c r="D158" s="81">
        <v>1</v>
      </c>
      <c r="E158" s="77">
        <f>IF(D158=""," ",IF(D158=0,0,IF(D158&gt;20,5,-5*D158+105)))</f>
        <v>100</v>
      </c>
      <c r="F158" s="81">
        <v>2</v>
      </c>
      <c r="G158" s="77">
        <f>IF(F158=""," ",IF(F158=0,0,IF(F158&gt;20,5,-5*F158+105)))</f>
        <v>95</v>
      </c>
      <c r="H158" s="81">
        <v>1</v>
      </c>
      <c r="I158" s="77">
        <f>IF(H158=""," ",IF(H158=0,0,IF(H158&gt;20,5,-5*H158+105)))</f>
        <v>100</v>
      </c>
      <c r="J158" s="127">
        <v>0</v>
      </c>
      <c r="K158" s="130">
        <f>IF(J158=""," ",IF(J158=0,0,IF(J158&gt;20,5,-5*J158+105)))</f>
        <v>0</v>
      </c>
      <c r="L158" s="81">
        <v>9</v>
      </c>
      <c r="M158" s="77">
        <f>IF(L158=""," ",IF(L158=0,0,IF(L158&gt;20,5,-5*L158+105)))</f>
        <v>60</v>
      </c>
      <c r="N158" s="127">
        <v>0</v>
      </c>
      <c r="O158" s="130">
        <f>IF(N158=""," ",IF(N158=0,0,IF(N158&gt;20,5,-5*N158+105)))</f>
        <v>0</v>
      </c>
      <c r="P158" s="127">
        <v>0</v>
      </c>
      <c r="Q158" s="130">
        <f>IF(P158=""," ",IF(P158=0,0,IF(P158&gt;20,5,-5*P158+105)))</f>
        <v>0</v>
      </c>
      <c r="R158" s="81"/>
      <c r="S158" s="77" t="str">
        <f>IF(R158=""," ",IF(R158=0,0,IF(R158&gt;20,5,-5*R158+105)))</f>
        <v> </v>
      </c>
      <c r="T158" s="12">
        <f>T182</f>
        <v>20</v>
      </c>
      <c r="U158" s="12">
        <f>U182</f>
        <v>375</v>
      </c>
      <c r="V158" s="12">
        <f>V182</f>
        <v>375</v>
      </c>
      <c r="W158" s="12">
        <f>W182</f>
        <v>7</v>
      </c>
      <c r="X158" s="12">
        <f>X182</f>
        <v>2</v>
      </c>
      <c r="Y158" s="37"/>
    </row>
    <row r="159" spans="2:25" ht="18.75" customHeight="1">
      <c r="B159" s="138"/>
      <c r="C159" s="8" t="s">
        <v>65</v>
      </c>
      <c r="D159" s="128">
        <v>0</v>
      </c>
      <c r="E159" s="129">
        <f>IF(D159=""," ",IF(D159=0,0,IF(D159&gt;20,5,-5*D159+105)))</f>
        <v>0</v>
      </c>
      <c r="F159" s="128">
        <v>0</v>
      </c>
      <c r="G159" s="129">
        <f>IF(F159=""," ",IF(F159=0,0,IF(F159&gt;20,5,-5*F159+105)))</f>
        <v>0</v>
      </c>
      <c r="H159" s="128">
        <v>0</v>
      </c>
      <c r="I159" s="129">
        <f>IF(H159=""," ",IF(H159=0,0,IF(H159&gt;20,5,-5*H159+105)))</f>
        <v>0</v>
      </c>
      <c r="J159" s="80">
        <v>4</v>
      </c>
      <c r="K159" s="76">
        <f>IF(J159=""," ",IF(J159=0,0,IF(J159&gt;20,5,-5*J159+105)))</f>
        <v>85</v>
      </c>
      <c r="L159" s="80">
        <v>5</v>
      </c>
      <c r="M159" s="76">
        <f>IF(L159=""," ",IF(L159=0,0,IF(L159&gt;20,5,-5*L159+105)))</f>
        <v>80</v>
      </c>
      <c r="N159" s="128">
        <v>0</v>
      </c>
      <c r="O159" s="129">
        <f>IF(N159=""," ",IF(N159=0,0,IF(N159&gt;20,5,-5*N159+105)))</f>
        <v>0</v>
      </c>
      <c r="P159" s="128">
        <v>0</v>
      </c>
      <c r="Q159" s="129">
        <f>IF(P159=""," ",IF(P159=0,0,IF(P159&gt;20,5,-5*P159+105)))</f>
        <v>0</v>
      </c>
      <c r="R159" s="80"/>
      <c r="S159" s="76" t="str">
        <f>IF(R159=""," ",IF(R159=0,0,IF(R159&gt;20,5,-5*R159+105)))</f>
        <v> </v>
      </c>
      <c r="T159" s="12">
        <f>T183</f>
        <v>10</v>
      </c>
      <c r="U159" s="12">
        <f>U183</f>
        <v>175</v>
      </c>
      <c r="V159" s="12">
        <f>V183</f>
        <v>175</v>
      </c>
      <c r="W159" s="12">
        <f>W183</f>
        <v>8</v>
      </c>
      <c r="X159" s="12">
        <f>X183</f>
        <v>0</v>
      </c>
      <c r="Y159" s="37"/>
    </row>
    <row r="160" spans="2:25" ht="18.75" customHeight="1">
      <c r="B160" s="138"/>
      <c r="C160" s="8" t="s">
        <v>43</v>
      </c>
      <c r="D160" s="80">
        <v>6</v>
      </c>
      <c r="E160" s="76">
        <f>IF(D160=""," ",IF(D160=0,0,IF(D160&gt;20,5,-5*D160+105)))</f>
        <v>75</v>
      </c>
      <c r="F160" s="128">
        <v>0</v>
      </c>
      <c r="G160" s="129">
        <f>IF(F160=""," ",IF(F160=0,0,IF(F160&gt;20,5,-5*F160+105)))</f>
        <v>0</v>
      </c>
      <c r="H160" s="128">
        <v>0</v>
      </c>
      <c r="I160" s="129">
        <f>IF(H160=""," ",IF(H160=0,0,IF(H160&gt;20,5,-5*H160+105)))</f>
        <v>0</v>
      </c>
      <c r="J160" s="128">
        <v>0</v>
      </c>
      <c r="K160" s="129">
        <f>IF(J160=""," ",IF(J160=0,0,IF(J160&gt;20,5,-5*J160+105)))</f>
        <v>0</v>
      </c>
      <c r="L160" s="128">
        <v>0</v>
      </c>
      <c r="M160" s="129">
        <f>IF(L160=""," ",IF(L160=0,0,IF(L160&gt;20,5,-5*L160+105)))</f>
        <v>0</v>
      </c>
      <c r="N160" s="128">
        <v>0</v>
      </c>
      <c r="O160" s="129">
        <f>IF(N160=""," ",IF(N160=0,0,IF(N160&gt;20,5,-5*N160+105)))</f>
        <v>0</v>
      </c>
      <c r="P160" s="128">
        <v>0</v>
      </c>
      <c r="Q160" s="129">
        <f>IF(P160=""," ",IF(P160=0,0,IF(P160&gt;20,5,-5*P160+105)))</f>
        <v>0</v>
      </c>
      <c r="R160" s="80"/>
      <c r="S160" s="76" t="str">
        <f>IF(R160=""," ",IF(R160=0,0,IF(R160&gt;20,5,-5*R160+105)))</f>
        <v> </v>
      </c>
      <c r="T160" s="12">
        <f>T184</f>
        <v>5</v>
      </c>
      <c r="U160" s="12">
        <f>U184</f>
        <v>80</v>
      </c>
      <c r="V160" s="12">
        <f>V184</f>
        <v>80</v>
      </c>
      <c r="W160" s="12">
        <f>W184</f>
        <v>9</v>
      </c>
      <c r="X160" s="12">
        <f>X184</f>
        <v>0</v>
      </c>
      <c r="Y160" s="37"/>
    </row>
    <row r="161" spans="2:25" ht="18.75" customHeight="1">
      <c r="B161" s="138"/>
      <c r="C161" s="9" t="s">
        <v>73</v>
      </c>
      <c r="D161" s="127">
        <v>0</v>
      </c>
      <c r="E161" s="130">
        <f>IF(D161=""," ",IF(D161=0,0,IF(D161&gt;20,5,-5*D161+105)))</f>
        <v>0</v>
      </c>
      <c r="F161" s="127">
        <v>0</v>
      </c>
      <c r="G161" s="130">
        <f>IF(F161=""," ",IF(F161=0,0,IF(F161&gt;20,5,-5*F161+105)))</f>
        <v>0</v>
      </c>
      <c r="H161" s="127">
        <v>0</v>
      </c>
      <c r="I161" s="130">
        <f>IF(H161=""," ",IF(H161=0,0,IF(H161&gt;20,5,-5*H161+105)))</f>
        <v>0</v>
      </c>
      <c r="J161" s="127">
        <v>0</v>
      </c>
      <c r="K161" s="130">
        <f>IF(J161=""," ",IF(J161=0,0,IF(J161&gt;20,5,-5*J161+105)))</f>
        <v>0</v>
      </c>
      <c r="L161" s="81">
        <v>7</v>
      </c>
      <c r="M161" s="77">
        <f>IF(L161=""," ",IF(L161=0,0,IF(L161&gt;20,5,-5*L161+105)))</f>
        <v>70</v>
      </c>
      <c r="N161" s="127">
        <v>0</v>
      </c>
      <c r="O161" s="130">
        <f>IF(N161=""," ",IF(N161=0,0,IF(N161&gt;20,5,-5*N161+105)))</f>
        <v>0</v>
      </c>
      <c r="P161" s="127">
        <v>0</v>
      </c>
      <c r="Q161" s="130">
        <f>IF(P161=""," ",IF(P161=0,0,IF(P161&gt;20,5,-5*P161+105)))</f>
        <v>0</v>
      </c>
      <c r="R161" s="81"/>
      <c r="S161" s="82" t="str">
        <f>IF(R161=""," ",IF(R161=0,0,IF(R161&gt;20,5,-5*R161+105)))</f>
        <v> </v>
      </c>
      <c r="T161" s="12">
        <f>T185</f>
        <v>5</v>
      </c>
      <c r="U161" s="12">
        <f>U185</f>
        <v>75</v>
      </c>
      <c r="V161" s="12">
        <f>V185</f>
        <v>75</v>
      </c>
      <c r="W161" s="12">
        <f>W185</f>
        <v>10</v>
      </c>
      <c r="X161" s="12">
        <f>X185</f>
        <v>0</v>
      </c>
      <c r="Y161" s="37"/>
    </row>
    <row r="162" spans="2:25" ht="18.75" customHeight="1">
      <c r="B162" s="138"/>
      <c r="C162" s="8"/>
      <c r="D162" s="80"/>
      <c r="E162" s="133" t="str">
        <f>IF(D162=""," ",IF(D162=0,0,IF(D162&gt;20,5,-5*D162+105)))</f>
        <v> </v>
      </c>
      <c r="F162" s="80"/>
      <c r="G162" s="76" t="str">
        <f>IF(F162=""," ",IF(F162=0,0,IF(F162&gt;20,5,-5*F162+105)))</f>
        <v> </v>
      </c>
      <c r="H162" s="80"/>
      <c r="I162" s="76" t="str">
        <f>IF(H162=""," ",IF(H162=0,0,IF(H162&gt;20,5,-5*H162+105)))</f>
        <v> </v>
      </c>
      <c r="J162" s="80"/>
      <c r="K162" s="76" t="str">
        <f>IF(J162=""," ",IF(J162=0,0,IF(J162&gt;20,5,-5*J162+105)))</f>
        <v> </v>
      </c>
      <c r="L162" s="128">
        <v>0</v>
      </c>
      <c r="M162" s="129">
        <f>IF(L162=""," ",IF(L162=0,0,IF(L162&gt;20,5,-5*L162+105)))</f>
        <v>0</v>
      </c>
      <c r="N162" s="80"/>
      <c r="O162" s="76" t="str">
        <f>IF(N162=""," ",IF(N162=0,0,IF(N162&gt;20,5,-5*N162+105)))</f>
        <v> </v>
      </c>
      <c r="P162" s="80"/>
      <c r="Q162" s="76" t="str">
        <f>IF(P162=""," ",IF(P162=0,0,IF(P162&gt;20,5,-5*P162+105)))</f>
        <v> </v>
      </c>
      <c r="R162" s="80"/>
      <c r="S162" s="76" t="str">
        <f>IF(R162=""," ",IF(R162=0,0,IF(R162&gt;20,5,-5*R162+105)))</f>
        <v> </v>
      </c>
      <c r="T162" s="12">
        <f>T186</f>
        <v>0</v>
      </c>
      <c r="U162" s="12">
        <f>U186</f>
        <v>0</v>
      </c>
      <c r="V162" s="12" t="str">
        <f>V186</f>
        <v> </v>
      </c>
      <c r="W162" s="12" t="str">
        <f>W186</f>
        <v> </v>
      </c>
      <c r="X162" s="12">
        <f>X186</f>
        <v>0</v>
      </c>
      <c r="Y162" s="37"/>
    </row>
    <row r="163" spans="2:25" ht="18.75" customHeight="1">
      <c r="B163" s="138"/>
      <c r="C163" s="9"/>
      <c r="D163" s="81"/>
      <c r="E163" s="77" t="str">
        <f>IF(D163=""," ",IF(D163=0,0,IF(D163&gt;20,5,-5*D163+105)))</f>
        <v> </v>
      </c>
      <c r="F163" s="81"/>
      <c r="G163" s="77" t="str">
        <f>IF(F163=""," ",IF(F163=0,0,IF(F163&gt;20,5,-5*F163+105)))</f>
        <v> </v>
      </c>
      <c r="H163" s="81"/>
      <c r="I163" s="77" t="str">
        <f>IF(H163=""," ",IF(H163=0,0,IF(H163&gt;20,5,-5*H163+105)))</f>
        <v> </v>
      </c>
      <c r="J163" s="81"/>
      <c r="K163" s="77" t="str">
        <f>IF(J163=""," ",IF(J163=0,0,IF(J163&gt;20,5,-5*J163+105)))</f>
        <v> </v>
      </c>
      <c r="L163" s="81"/>
      <c r="M163" s="77" t="str">
        <f>IF(L163=""," ",IF(L163=0,0,IF(L163&gt;20,5,-5*L163+105)))</f>
        <v> </v>
      </c>
      <c r="N163" s="81"/>
      <c r="O163" s="77" t="str">
        <f>IF(N163=""," ",IF(N163=0,0,IF(N163&gt;20,5,-5*N163+105)))</f>
        <v> </v>
      </c>
      <c r="P163" s="81"/>
      <c r="Q163" s="77" t="str">
        <f>IF(P163=""," ",IF(P163=0,0,IF(P163&gt;20,5,-5*P163+105)))</f>
        <v> </v>
      </c>
      <c r="R163" s="81"/>
      <c r="S163" s="77" t="str">
        <f aca="true" t="shared" si="86" ref="S163:S171">IF(R163=""," ",IF(R163=0,0,IF(R163&gt;20,5,-5*R163+105)))</f>
        <v> </v>
      </c>
      <c r="T163" s="12">
        <f aca="true" t="shared" si="87" ref="T163:X167">T187</f>
        <v>0</v>
      </c>
      <c r="U163" s="12">
        <f t="shared" si="87"/>
        <v>0</v>
      </c>
      <c r="V163" s="12" t="str">
        <f t="shared" si="87"/>
        <v> </v>
      </c>
      <c r="W163" s="12" t="str">
        <f t="shared" si="87"/>
        <v> </v>
      </c>
      <c r="X163" s="12">
        <f t="shared" si="87"/>
        <v>0</v>
      </c>
      <c r="Y163" s="37"/>
    </row>
    <row r="164" spans="2:25" ht="18.75" customHeight="1">
      <c r="B164" s="138"/>
      <c r="C164" s="9"/>
      <c r="D164" s="81"/>
      <c r="E164" s="77" t="str">
        <f>IF(D164=""," ",IF(D164=0,0,IF(D164&gt;20,5,-5*D164+105)))</f>
        <v> </v>
      </c>
      <c r="F164" s="81"/>
      <c r="G164" s="77" t="str">
        <f>IF(F164=""," ",IF(F164=0,0,IF(F164&gt;20,5,-5*F164+105)))</f>
        <v> </v>
      </c>
      <c r="H164" s="81"/>
      <c r="I164" s="77" t="str">
        <f>IF(H164=""," ",IF(H164=0,0,IF(H164&gt;20,5,-5*H164+105)))</f>
        <v> </v>
      </c>
      <c r="J164" s="81"/>
      <c r="K164" s="77" t="str">
        <f>IF(J164=""," ",IF(J164=0,0,IF(J164&gt;20,5,-5*J164+105)))</f>
        <v> </v>
      </c>
      <c r="L164" s="81"/>
      <c r="M164" s="77" t="str">
        <f>IF(L164=""," ",IF(L164=0,0,IF(L164&gt;20,5,-5*L164+105)))</f>
        <v> </v>
      </c>
      <c r="N164" s="81"/>
      <c r="O164" s="77" t="str">
        <f>IF(N164=""," ",IF(N164=0,0,IF(N164&gt;20,5,-5*N164+105)))</f>
        <v> </v>
      </c>
      <c r="P164" s="81"/>
      <c r="Q164" s="77" t="str">
        <f>IF(P164=""," ",IF(P164=0,0,IF(P164&gt;20,5,-5*P164+105)))</f>
        <v> </v>
      </c>
      <c r="R164" s="81"/>
      <c r="S164" s="77" t="str">
        <f t="shared" si="86"/>
        <v> </v>
      </c>
      <c r="T164" s="12">
        <f t="shared" si="87"/>
        <v>0</v>
      </c>
      <c r="U164" s="12">
        <f t="shared" si="87"/>
        <v>0</v>
      </c>
      <c r="V164" s="12" t="str">
        <f t="shared" si="87"/>
        <v> </v>
      </c>
      <c r="W164" s="12" t="str">
        <f t="shared" si="87"/>
        <v> </v>
      </c>
      <c r="X164" s="12">
        <f t="shared" si="87"/>
        <v>0</v>
      </c>
      <c r="Y164" s="37"/>
    </row>
    <row r="165" spans="2:25" ht="18.75" customHeight="1">
      <c r="B165" s="138"/>
      <c r="C165" s="8"/>
      <c r="D165" s="80"/>
      <c r="E165" s="77" t="str">
        <f>IF(D165=""," ",IF(D165=0,0,IF(D165&gt;20,5,-5*D165+105)))</f>
        <v> </v>
      </c>
      <c r="F165" s="80"/>
      <c r="G165" s="77" t="str">
        <f>IF(F165=""," ",IF(F165=0,0,IF(F165&gt;20,5,-5*F165+105)))</f>
        <v> </v>
      </c>
      <c r="H165" s="80"/>
      <c r="I165" s="77" t="str">
        <f>IF(H165=""," ",IF(H165=0,0,IF(H165&gt;20,5,-5*H165+105)))</f>
        <v> </v>
      </c>
      <c r="J165" s="80"/>
      <c r="K165" s="77" t="str">
        <f>IF(J165=""," ",IF(J165=0,0,IF(J165&gt;20,5,-5*J165+105)))</f>
        <v> </v>
      </c>
      <c r="L165" s="80"/>
      <c r="M165" s="77" t="str">
        <f>IF(L165=""," ",IF(L165=0,0,IF(L165&gt;20,5,-5*L165+105)))</f>
        <v> </v>
      </c>
      <c r="N165" s="80"/>
      <c r="O165" s="77" t="str">
        <f>IF(N165=""," ",IF(N165=0,0,IF(N165&gt;20,5,-5*N165+105)))</f>
        <v> </v>
      </c>
      <c r="P165" s="80"/>
      <c r="Q165" s="77" t="str">
        <f>IF(P165=""," ",IF(P165=0,0,IF(P165&gt;20,5,-5*P165+105)))</f>
        <v> </v>
      </c>
      <c r="R165" s="80"/>
      <c r="S165" s="76" t="str">
        <f t="shared" si="86"/>
        <v> </v>
      </c>
      <c r="T165" s="12">
        <f t="shared" si="87"/>
        <v>0</v>
      </c>
      <c r="U165" s="12">
        <f t="shared" si="87"/>
        <v>0</v>
      </c>
      <c r="V165" s="12" t="str">
        <f t="shared" si="87"/>
        <v> </v>
      </c>
      <c r="W165" s="12" t="str">
        <f t="shared" si="87"/>
        <v> </v>
      </c>
      <c r="X165" s="12">
        <f t="shared" si="87"/>
        <v>0</v>
      </c>
      <c r="Y165" s="37"/>
    </row>
    <row r="166" spans="2:25" ht="18.75" customHeight="1">
      <c r="B166" s="138"/>
      <c r="C166" s="8"/>
      <c r="D166" s="80"/>
      <c r="E166" s="76" t="str">
        <f aca="true" t="shared" si="88" ref="E166:E171">IF(D166=""," ",IF(D166=0,0,IF(D166&gt;20,5,-5*D166+105)))</f>
        <v> </v>
      </c>
      <c r="F166" s="80"/>
      <c r="G166" s="76" t="str">
        <f aca="true" t="shared" si="89" ref="G166:G171">IF(F166=""," ",IF(F166=0,0,IF(F166&gt;20,5,-5*F166+105)))</f>
        <v> </v>
      </c>
      <c r="H166" s="80"/>
      <c r="I166" s="76" t="str">
        <f aca="true" t="shared" si="90" ref="I166:I171">IF(H166=""," ",IF(H166=0,0,IF(H166&gt;20,5,-5*H166+105)))</f>
        <v> </v>
      </c>
      <c r="J166" s="80"/>
      <c r="K166" s="76" t="str">
        <f aca="true" t="shared" si="91" ref="K166:K171">IF(J166=""," ",IF(J166=0,0,IF(J166&gt;20,5,-5*J166+105)))</f>
        <v> </v>
      </c>
      <c r="L166" s="80"/>
      <c r="M166" s="76" t="str">
        <f aca="true" t="shared" si="92" ref="M166:M171">IF(L166=""," ",IF(L166=0,0,IF(L166&gt;20,5,-5*L166+105)))</f>
        <v> </v>
      </c>
      <c r="N166" s="80"/>
      <c r="O166" s="76" t="str">
        <f aca="true" t="shared" si="93" ref="O166:O171">IF(N166=""," ",IF(N166=0,0,IF(N166&gt;20,5,-5*N166+105)))</f>
        <v> </v>
      </c>
      <c r="P166" s="80"/>
      <c r="Q166" s="76" t="str">
        <f aca="true" t="shared" si="94" ref="Q166:Q171">IF(P166=""," ",IF(P166=0,0,IF(P166&gt;20,5,-5*P166+105)))</f>
        <v> </v>
      </c>
      <c r="R166" s="80"/>
      <c r="S166" s="76" t="str">
        <f t="shared" si="86"/>
        <v> </v>
      </c>
      <c r="T166" s="12">
        <f t="shared" si="87"/>
        <v>0</v>
      </c>
      <c r="U166" s="12">
        <f t="shared" si="87"/>
        <v>0</v>
      </c>
      <c r="V166" s="12" t="str">
        <f t="shared" si="87"/>
        <v> </v>
      </c>
      <c r="W166" s="12" t="str">
        <f t="shared" si="87"/>
        <v> </v>
      </c>
      <c r="X166" s="12">
        <f t="shared" si="87"/>
        <v>0</v>
      </c>
      <c r="Y166" s="37"/>
    </row>
    <row r="167" spans="2:25" ht="18.75" customHeight="1">
      <c r="B167" s="138"/>
      <c r="C167" s="9"/>
      <c r="D167" s="81"/>
      <c r="E167" s="77" t="str">
        <f t="shared" si="88"/>
        <v> </v>
      </c>
      <c r="F167" s="81"/>
      <c r="G167" s="77" t="str">
        <f t="shared" si="89"/>
        <v> </v>
      </c>
      <c r="H167" s="81"/>
      <c r="I167" s="77" t="str">
        <f t="shared" si="90"/>
        <v> </v>
      </c>
      <c r="J167" s="81"/>
      <c r="K167" s="77" t="str">
        <f t="shared" si="91"/>
        <v> </v>
      </c>
      <c r="L167" s="81"/>
      <c r="M167" s="77" t="str">
        <f t="shared" si="92"/>
        <v> </v>
      </c>
      <c r="N167" s="81"/>
      <c r="O167" s="77" t="str">
        <f t="shared" si="93"/>
        <v> </v>
      </c>
      <c r="P167" s="81"/>
      <c r="Q167" s="77" t="str">
        <f t="shared" si="94"/>
        <v> </v>
      </c>
      <c r="R167" s="81"/>
      <c r="S167" s="82" t="str">
        <f t="shared" si="86"/>
        <v> </v>
      </c>
      <c r="T167" s="12">
        <f t="shared" si="87"/>
        <v>0</v>
      </c>
      <c r="U167" s="12">
        <f t="shared" si="87"/>
        <v>0</v>
      </c>
      <c r="V167" s="12" t="str">
        <f t="shared" si="87"/>
        <v> </v>
      </c>
      <c r="W167" s="12" t="str">
        <f t="shared" si="87"/>
        <v> </v>
      </c>
      <c r="X167" s="12">
        <f t="shared" si="87"/>
        <v>0</v>
      </c>
      <c r="Y167" s="37"/>
    </row>
    <row r="168" spans="2:25" ht="18.75" customHeight="1">
      <c r="B168" s="138"/>
      <c r="C168" s="8"/>
      <c r="D168" s="80"/>
      <c r="E168" s="76" t="str">
        <f t="shared" si="88"/>
        <v> </v>
      </c>
      <c r="F168" s="80"/>
      <c r="G168" s="76" t="str">
        <f t="shared" si="89"/>
        <v> </v>
      </c>
      <c r="H168" s="80"/>
      <c r="I168" s="76" t="str">
        <f t="shared" si="90"/>
        <v> </v>
      </c>
      <c r="J168" s="80"/>
      <c r="K168" s="76" t="str">
        <f t="shared" si="91"/>
        <v> </v>
      </c>
      <c r="L168" s="80"/>
      <c r="M168" s="76" t="str">
        <f t="shared" si="92"/>
        <v> </v>
      </c>
      <c r="N168" s="80"/>
      <c r="O168" s="76" t="str">
        <f t="shared" si="93"/>
        <v> </v>
      </c>
      <c r="P168" s="80"/>
      <c r="Q168" s="76" t="str">
        <f t="shared" si="94"/>
        <v> </v>
      </c>
      <c r="R168" s="80"/>
      <c r="S168" s="76" t="str">
        <f t="shared" si="86"/>
        <v> </v>
      </c>
      <c r="T168" s="12">
        <f aca="true" t="shared" si="95" ref="T168:X171">T192</f>
        <v>0</v>
      </c>
      <c r="U168" s="12">
        <f t="shared" si="95"/>
        <v>0</v>
      </c>
      <c r="V168" s="12" t="str">
        <f t="shared" si="95"/>
        <v> </v>
      </c>
      <c r="W168" s="12" t="str">
        <f t="shared" si="95"/>
        <v> </v>
      </c>
      <c r="X168" s="12">
        <f t="shared" si="95"/>
        <v>0</v>
      </c>
      <c r="Y168" s="37"/>
    </row>
    <row r="169" spans="2:25" ht="18.75" customHeight="1">
      <c r="B169" s="138"/>
      <c r="C169" s="9"/>
      <c r="D169" s="81"/>
      <c r="E169" s="77" t="str">
        <f t="shared" si="88"/>
        <v> </v>
      </c>
      <c r="F169" s="81"/>
      <c r="G169" s="77" t="str">
        <f t="shared" si="89"/>
        <v> </v>
      </c>
      <c r="H169" s="81"/>
      <c r="I169" s="77" t="str">
        <f t="shared" si="90"/>
        <v> </v>
      </c>
      <c r="J169" s="81"/>
      <c r="K169" s="77" t="str">
        <f t="shared" si="91"/>
        <v> </v>
      </c>
      <c r="L169" s="81"/>
      <c r="M169" s="77" t="str">
        <f t="shared" si="92"/>
        <v> </v>
      </c>
      <c r="N169" s="81"/>
      <c r="O169" s="77" t="str">
        <f t="shared" si="93"/>
        <v> </v>
      </c>
      <c r="P169" s="81"/>
      <c r="Q169" s="77" t="str">
        <f t="shared" si="94"/>
        <v> </v>
      </c>
      <c r="R169" s="81"/>
      <c r="S169" s="77" t="str">
        <f t="shared" si="86"/>
        <v> </v>
      </c>
      <c r="T169" s="12">
        <f t="shared" si="95"/>
        <v>0</v>
      </c>
      <c r="U169" s="12">
        <f t="shared" si="95"/>
        <v>0</v>
      </c>
      <c r="V169" s="12" t="str">
        <f t="shared" si="95"/>
        <v> </v>
      </c>
      <c r="W169" s="12" t="str">
        <f t="shared" si="95"/>
        <v> </v>
      </c>
      <c r="X169" s="12">
        <f t="shared" si="95"/>
        <v>0</v>
      </c>
      <c r="Y169" s="37"/>
    </row>
    <row r="170" spans="2:25" ht="18.75" customHeight="1">
      <c r="B170" s="36"/>
      <c r="C170" s="9"/>
      <c r="D170" s="81"/>
      <c r="E170" s="77" t="str">
        <f t="shared" si="88"/>
        <v> </v>
      </c>
      <c r="F170" s="81"/>
      <c r="G170" s="77" t="str">
        <f t="shared" si="89"/>
        <v> </v>
      </c>
      <c r="H170" s="81"/>
      <c r="I170" s="77" t="str">
        <f t="shared" si="90"/>
        <v> </v>
      </c>
      <c r="J170" s="81"/>
      <c r="K170" s="77" t="str">
        <f t="shared" si="91"/>
        <v> </v>
      </c>
      <c r="L170" s="81"/>
      <c r="M170" s="77" t="str">
        <f t="shared" si="92"/>
        <v> </v>
      </c>
      <c r="N170" s="81"/>
      <c r="O170" s="77" t="str">
        <f t="shared" si="93"/>
        <v> </v>
      </c>
      <c r="P170" s="81"/>
      <c r="Q170" s="77" t="str">
        <f t="shared" si="94"/>
        <v> </v>
      </c>
      <c r="R170" s="81"/>
      <c r="S170" s="77" t="str">
        <f t="shared" si="86"/>
        <v> </v>
      </c>
      <c r="T170" s="12">
        <f t="shared" si="95"/>
        <v>0</v>
      </c>
      <c r="U170" s="12">
        <f t="shared" si="95"/>
        <v>0</v>
      </c>
      <c r="V170" s="12" t="str">
        <f t="shared" si="95"/>
        <v> </v>
      </c>
      <c r="W170" s="12" t="str">
        <f t="shared" si="95"/>
        <v> </v>
      </c>
      <c r="X170" s="12">
        <f t="shared" si="95"/>
        <v>0</v>
      </c>
      <c r="Y170" s="37"/>
    </row>
    <row r="171" spans="2:25" ht="18.75" customHeight="1" thickBot="1">
      <c r="B171" s="36"/>
      <c r="C171" s="10"/>
      <c r="D171" s="83"/>
      <c r="E171" s="78" t="str">
        <f t="shared" si="88"/>
        <v> </v>
      </c>
      <c r="F171" s="83"/>
      <c r="G171" s="78" t="str">
        <f t="shared" si="89"/>
        <v> </v>
      </c>
      <c r="H171" s="83"/>
      <c r="I171" s="78" t="str">
        <f t="shared" si="90"/>
        <v> </v>
      </c>
      <c r="J171" s="83"/>
      <c r="K171" s="78" t="str">
        <f t="shared" si="91"/>
        <v> </v>
      </c>
      <c r="L171" s="83"/>
      <c r="M171" s="78" t="str">
        <f t="shared" si="92"/>
        <v> </v>
      </c>
      <c r="N171" s="83"/>
      <c r="O171" s="78" t="str">
        <f t="shared" si="93"/>
        <v> </v>
      </c>
      <c r="P171" s="83"/>
      <c r="Q171" s="78" t="str">
        <f t="shared" si="94"/>
        <v> </v>
      </c>
      <c r="R171" s="83"/>
      <c r="S171" s="78" t="str">
        <f t="shared" si="86"/>
        <v> </v>
      </c>
      <c r="T171" s="13">
        <f t="shared" si="95"/>
        <v>0</v>
      </c>
      <c r="U171" s="13">
        <f t="shared" si="95"/>
        <v>0</v>
      </c>
      <c r="V171" s="13" t="str">
        <f t="shared" si="95"/>
        <v> </v>
      </c>
      <c r="W171" s="13" t="str">
        <f t="shared" si="95"/>
        <v> </v>
      </c>
      <c r="X171" s="13">
        <f t="shared" si="95"/>
        <v>0</v>
      </c>
      <c r="Y171" s="37"/>
    </row>
    <row r="172" spans="2:25" ht="15" thickBot="1">
      <c r="B172" s="38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1"/>
    </row>
    <row r="175" ht="15" hidden="1" thickBot="1"/>
    <row r="176" spans="3:25" ht="14.25" hidden="1">
      <c r="C176" s="14" t="str">
        <f aca="true" t="shared" si="96" ref="C176:C181">C152</f>
        <v>Terry Ayer</v>
      </c>
      <c r="D176" s="15"/>
      <c r="E176" s="16">
        <f aca="true" t="shared" si="97" ref="E176:E195">E152</f>
        <v>85</v>
      </c>
      <c r="F176" s="15"/>
      <c r="G176" s="16">
        <f aca="true" t="shared" si="98" ref="G176:G195">G152</f>
        <v>85</v>
      </c>
      <c r="H176" s="15"/>
      <c r="I176" s="16">
        <f aca="true" t="shared" si="99" ref="I176:I195">I152</f>
        <v>80</v>
      </c>
      <c r="J176" s="15"/>
      <c r="K176" s="16">
        <f aca="true" t="shared" si="100" ref="K176:K195">K152</f>
        <v>75</v>
      </c>
      <c r="L176" s="15"/>
      <c r="M176" s="16">
        <f aca="true" t="shared" si="101" ref="M176:M195">M152</f>
        <v>95</v>
      </c>
      <c r="N176" s="15"/>
      <c r="O176" s="16">
        <f aca="true" t="shared" si="102" ref="O176:O195">O152</f>
        <v>90</v>
      </c>
      <c r="P176" s="15"/>
      <c r="Q176" s="16">
        <f aca="true" t="shared" si="103" ref="Q176:Q195">Q152</f>
        <v>95</v>
      </c>
      <c r="R176" s="17"/>
      <c r="S176" s="18" t="str">
        <f aca="true" t="shared" si="104" ref="S176:S195">S152</f>
        <v> </v>
      </c>
      <c r="T176" s="19">
        <f aca="true" t="shared" si="105" ref="T176:T195">COUNTIF(D176:S176,"&gt;0")*5</f>
        <v>35</v>
      </c>
      <c r="U176" s="19">
        <f aca="true" t="shared" si="106" ref="U176:U195">SUM(D176:T176)</f>
        <v>640</v>
      </c>
      <c r="V176" s="19">
        <f aca="true" t="shared" si="107" ref="V176:V195">IF(Y176&lt;18," ",SUM(D176:S176)-SMALL(D176:S176,1)-SMALL(D176:S176,2)+T176)</f>
        <v>485</v>
      </c>
      <c r="W176" s="19">
        <f>IF(V176=" "," ",RANK(V176,$V$176:$V$195))</f>
        <v>2</v>
      </c>
      <c r="X176" s="19">
        <f aca="true" t="shared" si="108" ref="X176:X195">COUNTIF(D176:S176,100)</f>
        <v>0</v>
      </c>
      <c r="Y176" s="19">
        <f aca="true" t="shared" si="109" ref="Y176:Y195">COUNTIF(D176:S176,"&gt;=0")*5</f>
        <v>35</v>
      </c>
    </row>
    <row r="177" spans="3:25" ht="14.25" hidden="1">
      <c r="C177" s="20" t="str">
        <f t="shared" si="96"/>
        <v>Tom Jahl</v>
      </c>
      <c r="D177" s="21"/>
      <c r="E177" s="22">
        <f t="shared" si="97"/>
        <v>0</v>
      </c>
      <c r="F177" s="21"/>
      <c r="G177" s="22">
        <f t="shared" si="98"/>
        <v>100</v>
      </c>
      <c r="H177" s="21"/>
      <c r="I177" s="22">
        <f t="shared" si="99"/>
        <v>95</v>
      </c>
      <c r="J177" s="21"/>
      <c r="K177" s="22">
        <f t="shared" si="100"/>
        <v>95</v>
      </c>
      <c r="L177" s="21"/>
      <c r="M177" s="22">
        <f t="shared" si="101"/>
        <v>90</v>
      </c>
      <c r="N177" s="21"/>
      <c r="O177" s="22">
        <f t="shared" si="102"/>
        <v>100</v>
      </c>
      <c r="P177" s="21"/>
      <c r="Q177" s="22">
        <f t="shared" si="103"/>
        <v>100</v>
      </c>
      <c r="R177" s="23"/>
      <c r="S177" s="24" t="str">
        <f t="shared" si="104"/>
        <v> </v>
      </c>
      <c r="T177" s="25">
        <f t="shared" si="105"/>
        <v>30</v>
      </c>
      <c r="U177" s="25">
        <f t="shared" si="106"/>
        <v>610</v>
      </c>
      <c r="V177" s="25">
        <f t="shared" si="107"/>
        <v>520</v>
      </c>
      <c r="W177" s="25">
        <f aca="true" t="shared" si="110" ref="W177:W195">IF(V177=" "," ",RANK(V177,$V$176:$V$195))</f>
        <v>1</v>
      </c>
      <c r="X177" s="25">
        <f t="shared" si="108"/>
        <v>3</v>
      </c>
      <c r="Y177" s="25">
        <f t="shared" si="109"/>
        <v>35</v>
      </c>
    </row>
    <row r="178" spans="3:25" ht="14.25" hidden="1">
      <c r="C178" s="20" t="str">
        <f t="shared" si="96"/>
        <v>Hal Pierce</v>
      </c>
      <c r="D178" s="21"/>
      <c r="E178" s="22">
        <f t="shared" si="97"/>
        <v>95</v>
      </c>
      <c r="F178" s="21"/>
      <c r="G178" s="22">
        <f t="shared" si="98"/>
        <v>75</v>
      </c>
      <c r="H178" s="21"/>
      <c r="I178" s="22">
        <f t="shared" si="99"/>
        <v>75</v>
      </c>
      <c r="J178" s="21"/>
      <c r="K178" s="22">
        <f t="shared" si="100"/>
        <v>80</v>
      </c>
      <c r="L178" s="21"/>
      <c r="M178" s="22">
        <f t="shared" si="101"/>
        <v>85</v>
      </c>
      <c r="N178" s="21"/>
      <c r="O178" s="22">
        <f t="shared" si="102"/>
        <v>80</v>
      </c>
      <c r="P178" s="21"/>
      <c r="Q178" s="22">
        <f t="shared" si="103"/>
        <v>80</v>
      </c>
      <c r="R178" s="23"/>
      <c r="S178" s="24" t="str">
        <f t="shared" si="104"/>
        <v> </v>
      </c>
      <c r="T178" s="25">
        <f t="shared" si="105"/>
        <v>35</v>
      </c>
      <c r="U178" s="26">
        <f t="shared" si="106"/>
        <v>605</v>
      </c>
      <c r="V178" s="26">
        <f t="shared" si="107"/>
        <v>455</v>
      </c>
      <c r="W178" s="25">
        <f t="shared" si="110"/>
        <v>5</v>
      </c>
      <c r="X178" s="26">
        <f t="shared" si="108"/>
        <v>0</v>
      </c>
      <c r="Y178" s="25">
        <f t="shared" si="109"/>
        <v>35</v>
      </c>
    </row>
    <row r="179" spans="3:25" ht="14.25" hidden="1">
      <c r="C179" s="20" t="str">
        <f t="shared" si="96"/>
        <v>Jimmy Colligan</v>
      </c>
      <c r="D179" s="21"/>
      <c r="E179" s="22">
        <f t="shared" si="97"/>
        <v>80</v>
      </c>
      <c r="F179" s="21"/>
      <c r="G179" s="22">
        <f t="shared" si="98"/>
        <v>0</v>
      </c>
      <c r="H179" s="21"/>
      <c r="I179" s="22">
        <f t="shared" si="99"/>
        <v>90</v>
      </c>
      <c r="J179" s="21"/>
      <c r="K179" s="22">
        <f t="shared" si="100"/>
        <v>100</v>
      </c>
      <c r="L179" s="21"/>
      <c r="M179" s="22">
        <f t="shared" si="101"/>
        <v>75</v>
      </c>
      <c r="N179" s="21"/>
      <c r="O179" s="22">
        <f t="shared" si="102"/>
        <v>95</v>
      </c>
      <c r="P179" s="21"/>
      <c r="Q179" s="22">
        <f t="shared" si="103"/>
        <v>90</v>
      </c>
      <c r="R179" s="23"/>
      <c r="S179" s="24" t="str">
        <f t="shared" si="104"/>
        <v> </v>
      </c>
      <c r="T179" s="25">
        <f t="shared" si="105"/>
        <v>30</v>
      </c>
      <c r="U179" s="26">
        <f t="shared" si="106"/>
        <v>560</v>
      </c>
      <c r="V179" s="26">
        <f t="shared" si="107"/>
        <v>485</v>
      </c>
      <c r="W179" s="25">
        <f t="shared" si="110"/>
        <v>2</v>
      </c>
      <c r="X179" s="26">
        <f t="shared" si="108"/>
        <v>1</v>
      </c>
      <c r="Y179" s="25">
        <f t="shared" si="109"/>
        <v>35</v>
      </c>
    </row>
    <row r="180" spans="3:25" ht="14.25" hidden="1">
      <c r="C180" s="20" t="str">
        <f t="shared" si="96"/>
        <v>Mike Tiffany</v>
      </c>
      <c r="D180" s="21"/>
      <c r="E180" s="22">
        <f t="shared" si="97"/>
        <v>0</v>
      </c>
      <c r="F180" s="21"/>
      <c r="G180" s="22">
        <f t="shared" si="98"/>
        <v>90</v>
      </c>
      <c r="H180" s="21"/>
      <c r="I180" s="22">
        <f t="shared" si="99"/>
        <v>0</v>
      </c>
      <c r="J180" s="21"/>
      <c r="K180" s="22">
        <f t="shared" si="100"/>
        <v>90</v>
      </c>
      <c r="L180" s="21"/>
      <c r="M180" s="22">
        <f t="shared" si="101"/>
        <v>100</v>
      </c>
      <c r="N180" s="21"/>
      <c r="O180" s="22">
        <f t="shared" si="102"/>
        <v>85</v>
      </c>
      <c r="P180" s="21"/>
      <c r="Q180" s="22">
        <f t="shared" si="103"/>
        <v>85</v>
      </c>
      <c r="R180" s="23"/>
      <c r="S180" s="24" t="str">
        <f t="shared" si="104"/>
        <v> </v>
      </c>
      <c r="T180" s="25">
        <f t="shared" si="105"/>
        <v>25</v>
      </c>
      <c r="U180" s="26">
        <f t="shared" si="106"/>
        <v>475</v>
      </c>
      <c r="V180" s="26">
        <f t="shared" si="107"/>
        <v>475</v>
      </c>
      <c r="W180" s="25">
        <f t="shared" si="110"/>
        <v>4</v>
      </c>
      <c r="X180" s="26">
        <f t="shared" si="108"/>
        <v>1</v>
      </c>
      <c r="Y180" s="25">
        <f t="shared" si="109"/>
        <v>35</v>
      </c>
    </row>
    <row r="181" spans="3:25" ht="14.25" hidden="1">
      <c r="C181" s="20" t="str">
        <f t="shared" si="96"/>
        <v>Matt Patrick</v>
      </c>
      <c r="D181" s="21"/>
      <c r="E181" s="22">
        <f t="shared" si="97"/>
        <v>90</v>
      </c>
      <c r="F181" s="21"/>
      <c r="G181" s="22">
        <f t="shared" si="98"/>
        <v>80</v>
      </c>
      <c r="H181" s="21"/>
      <c r="I181" s="22">
        <f t="shared" si="99"/>
        <v>85</v>
      </c>
      <c r="J181" s="21"/>
      <c r="K181" s="22">
        <f t="shared" si="100"/>
        <v>70</v>
      </c>
      <c r="L181" s="21"/>
      <c r="M181" s="22">
        <f t="shared" si="101"/>
        <v>65</v>
      </c>
      <c r="N181" s="21"/>
      <c r="O181" s="22">
        <f t="shared" si="102"/>
        <v>0</v>
      </c>
      <c r="P181" s="21"/>
      <c r="Q181" s="22">
        <f t="shared" si="103"/>
        <v>0</v>
      </c>
      <c r="R181" s="23"/>
      <c r="S181" s="24" t="str">
        <f t="shared" si="104"/>
        <v> </v>
      </c>
      <c r="T181" s="25">
        <f t="shared" si="105"/>
        <v>25</v>
      </c>
      <c r="U181" s="26">
        <f t="shared" si="106"/>
        <v>415</v>
      </c>
      <c r="V181" s="26">
        <f t="shared" si="107"/>
        <v>415</v>
      </c>
      <c r="W181" s="25">
        <f t="shared" si="110"/>
        <v>6</v>
      </c>
      <c r="X181" s="26">
        <f t="shared" si="108"/>
        <v>0</v>
      </c>
      <c r="Y181" s="25">
        <f t="shared" si="109"/>
        <v>35</v>
      </c>
    </row>
    <row r="182" spans="3:25" ht="14.25" hidden="1">
      <c r="C182" s="20" t="str">
        <f aca="true" t="shared" si="111" ref="C182:C194">C156</f>
        <v>Mike Tiffany</v>
      </c>
      <c r="D182" s="21"/>
      <c r="E182" s="22">
        <f t="shared" si="97"/>
        <v>100</v>
      </c>
      <c r="F182" s="21"/>
      <c r="G182" s="22">
        <f t="shared" si="98"/>
        <v>95</v>
      </c>
      <c r="H182" s="21"/>
      <c r="I182" s="22">
        <f t="shared" si="99"/>
        <v>100</v>
      </c>
      <c r="J182" s="21"/>
      <c r="K182" s="22">
        <f t="shared" si="100"/>
        <v>0</v>
      </c>
      <c r="L182" s="21"/>
      <c r="M182" s="22">
        <f t="shared" si="101"/>
        <v>60</v>
      </c>
      <c r="N182" s="21"/>
      <c r="O182" s="22">
        <f t="shared" si="102"/>
        <v>0</v>
      </c>
      <c r="P182" s="21"/>
      <c r="Q182" s="22">
        <f t="shared" si="103"/>
        <v>0</v>
      </c>
      <c r="R182" s="23"/>
      <c r="S182" s="24" t="str">
        <f t="shared" si="104"/>
        <v> </v>
      </c>
      <c r="T182" s="25">
        <f t="shared" si="105"/>
        <v>20</v>
      </c>
      <c r="U182" s="26">
        <f t="shared" si="106"/>
        <v>375</v>
      </c>
      <c r="V182" s="26">
        <f t="shared" si="107"/>
        <v>375</v>
      </c>
      <c r="W182" s="25">
        <f t="shared" si="110"/>
        <v>7</v>
      </c>
      <c r="X182" s="26">
        <f t="shared" si="108"/>
        <v>2</v>
      </c>
      <c r="Y182" s="25">
        <f t="shared" si="109"/>
        <v>35</v>
      </c>
    </row>
    <row r="183" spans="3:25" ht="14.25" hidden="1">
      <c r="C183" s="20" t="str">
        <f t="shared" si="111"/>
        <v>Matt Patrick</v>
      </c>
      <c r="D183" s="21"/>
      <c r="E183" s="22">
        <f t="shared" si="97"/>
        <v>0</v>
      </c>
      <c r="F183" s="21"/>
      <c r="G183" s="22">
        <f t="shared" si="98"/>
        <v>0</v>
      </c>
      <c r="H183" s="21"/>
      <c r="I183" s="22">
        <f t="shared" si="99"/>
        <v>0</v>
      </c>
      <c r="J183" s="21"/>
      <c r="K183" s="22">
        <f t="shared" si="100"/>
        <v>85</v>
      </c>
      <c r="L183" s="21"/>
      <c r="M183" s="22">
        <f t="shared" si="101"/>
        <v>80</v>
      </c>
      <c r="N183" s="21"/>
      <c r="O183" s="22">
        <f t="shared" si="102"/>
        <v>0</v>
      </c>
      <c r="P183" s="21"/>
      <c r="Q183" s="22">
        <f t="shared" si="103"/>
        <v>0</v>
      </c>
      <c r="R183" s="23"/>
      <c r="S183" s="24" t="str">
        <f t="shared" si="104"/>
        <v> </v>
      </c>
      <c r="T183" s="25">
        <f t="shared" si="105"/>
        <v>10</v>
      </c>
      <c r="U183" s="26">
        <f t="shared" si="106"/>
        <v>175</v>
      </c>
      <c r="V183" s="26">
        <f t="shared" si="107"/>
        <v>175</v>
      </c>
      <c r="W183" s="25">
        <f t="shared" si="110"/>
        <v>8</v>
      </c>
      <c r="X183" s="26">
        <f t="shared" si="108"/>
        <v>0</v>
      </c>
      <c r="Y183" s="25">
        <f t="shared" si="109"/>
        <v>35</v>
      </c>
    </row>
    <row r="184" spans="3:25" ht="14.25" hidden="1">
      <c r="C184" s="20" t="str">
        <f t="shared" si="111"/>
        <v>Mike Resnick</v>
      </c>
      <c r="D184" s="21"/>
      <c r="E184" s="22">
        <f t="shared" si="97"/>
        <v>75</v>
      </c>
      <c r="F184" s="21"/>
      <c r="G184" s="22">
        <f t="shared" si="98"/>
        <v>0</v>
      </c>
      <c r="H184" s="21"/>
      <c r="I184" s="22">
        <f t="shared" si="99"/>
        <v>0</v>
      </c>
      <c r="J184" s="21"/>
      <c r="K184" s="22">
        <f t="shared" si="100"/>
        <v>0</v>
      </c>
      <c r="L184" s="21"/>
      <c r="M184" s="22">
        <f t="shared" si="101"/>
        <v>0</v>
      </c>
      <c r="N184" s="21"/>
      <c r="O184" s="22">
        <f t="shared" si="102"/>
        <v>0</v>
      </c>
      <c r="P184" s="21"/>
      <c r="Q184" s="22">
        <f t="shared" si="103"/>
        <v>0</v>
      </c>
      <c r="R184" s="23"/>
      <c r="S184" s="24" t="str">
        <f t="shared" si="104"/>
        <v> </v>
      </c>
      <c r="T184" s="25">
        <f t="shared" si="105"/>
        <v>5</v>
      </c>
      <c r="U184" s="26">
        <f t="shared" si="106"/>
        <v>80</v>
      </c>
      <c r="V184" s="26">
        <f t="shared" si="107"/>
        <v>80</v>
      </c>
      <c r="W184" s="25">
        <f t="shared" si="110"/>
        <v>9</v>
      </c>
      <c r="X184" s="26">
        <f t="shared" si="108"/>
        <v>0</v>
      </c>
      <c r="Y184" s="25">
        <f t="shared" si="109"/>
        <v>35</v>
      </c>
    </row>
    <row r="185" spans="3:25" ht="14.25" hidden="1">
      <c r="C185" s="20" t="str">
        <f t="shared" si="111"/>
        <v>Paul Crosby</v>
      </c>
      <c r="D185" s="21"/>
      <c r="E185" s="22">
        <f t="shared" si="97"/>
        <v>0</v>
      </c>
      <c r="F185" s="21"/>
      <c r="G185" s="22">
        <f t="shared" si="98"/>
        <v>0</v>
      </c>
      <c r="H185" s="21"/>
      <c r="I185" s="22">
        <f t="shared" si="99"/>
        <v>0</v>
      </c>
      <c r="J185" s="21"/>
      <c r="K185" s="22">
        <f t="shared" si="100"/>
        <v>0</v>
      </c>
      <c r="L185" s="21"/>
      <c r="M185" s="22">
        <f t="shared" si="101"/>
        <v>70</v>
      </c>
      <c r="N185" s="21"/>
      <c r="O185" s="22">
        <f t="shared" si="102"/>
        <v>0</v>
      </c>
      <c r="P185" s="21"/>
      <c r="Q185" s="22">
        <f t="shared" si="103"/>
        <v>0</v>
      </c>
      <c r="R185" s="23"/>
      <c r="S185" s="24" t="str">
        <f t="shared" si="104"/>
        <v> </v>
      </c>
      <c r="T185" s="25">
        <f t="shared" si="105"/>
        <v>5</v>
      </c>
      <c r="U185" s="26">
        <f t="shared" si="106"/>
        <v>75</v>
      </c>
      <c r="V185" s="26">
        <f t="shared" si="107"/>
        <v>75</v>
      </c>
      <c r="W185" s="25">
        <f t="shared" si="110"/>
        <v>10</v>
      </c>
      <c r="X185" s="26">
        <f t="shared" si="108"/>
        <v>0</v>
      </c>
      <c r="Y185" s="25">
        <f t="shared" si="109"/>
        <v>35</v>
      </c>
    </row>
    <row r="186" spans="3:25" ht="14.25" hidden="1">
      <c r="C186" s="20" t="str">
        <f t="shared" si="111"/>
        <v>Durf Hyson</v>
      </c>
      <c r="D186" s="21"/>
      <c r="E186" s="22" t="str">
        <f t="shared" si="97"/>
        <v> </v>
      </c>
      <c r="F186" s="21"/>
      <c r="G186" s="22" t="str">
        <f t="shared" si="98"/>
        <v> </v>
      </c>
      <c r="H186" s="21"/>
      <c r="I186" s="22" t="str">
        <f t="shared" si="99"/>
        <v> </v>
      </c>
      <c r="J186" s="21"/>
      <c r="K186" s="22" t="str">
        <f t="shared" si="100"/>
        <v> </v>
      </c>
      <c r="L186" s="21"/>
      <c r="M186" s="22">
        <f t="shared" si="101"/>
        <v>0</v>
      </c>
      <c r="N186" s="21"/>
      <c r="O186" s="22" t="str">
        <f t="shared" si="102"/>
        <v> </v>
      </c>
      <c r="P186" s="21"/>
      <c r="Q186" s="22" t="str">
        <f t="shared" si="103"/>
        <v> </v>
      </c>
      <c r="R186" s="23"/>
      <c r="S186" s="24" t="str">
        <f t="shared" si="104"/>
        <v> </v>
      </c>
      <c r="T186" s="25">
        <f t="shared" si="105"/>
        <v>0</v>
      </c>
      <c r="U186" s="26">
        <f t="shared" si="106"/>
        <v>0</v>
      </c>
      <c r="V186" s="26" t="str">
        <f t="shared" si="107"/>
        <v> </v>
      </c>
      <c r="W186" s="25" t="str">
        <f t="shared" si="110"/>
        <v> </v>
      </c>
      <c r="X186" s="26">
        <f t="shared" si="108"/>
        <v>0</v>
      </c>
      <c r="Y186" s="25">
        <f t="shared" si="109"/>
        <v>5</v>
      </c>
    </row>
    <row r="187" spans="3:25" ht="14.25" hidden="1">
      <c r="C187" s="20" t="str">
        <f t="shared" si="111"/>
        <v>Tom Smith</v>
      </c>
      <c r="D187" s="21"/>
      <c r="E187" s="22" t="str">
        <f t="shared" si="97"/>
        <v> </v>
      </c>
      <c r="F187" s="21"/>
      <c r="G187" s="22" t="str">
        <f t="shared" si="98"/>
        <v> </v>
      </c>
      <c r="H187" s="21"/>
      <c r="I187" s="22" t="str">
        <f t="shared" si="99"/>
        <v> </v>
      </c>
      <c r="J187" s="21"/>
      <c r="K187" s="22" t="str">
        <f t="shared" si="100"/>
        <v> </v>
      </c>
      <c r="L187" s="21"/>
      <c r="M187" s="22" t="str">
        <f t="shared" si="101"/>
        <v> </v>
      </c>
      <c r="N187" s="21"/>
      <c r="O187" s="22" t="str">
        <f t="shared" si="102"/>
        <v> </v>
      </c>
      <c r="P187" s="21"/>
      <c r="Q187" s="22" t="str">
        <f t="shared" si="103"/>
        <v> </v>
      </c>
      <c r="R187" s="23"/>
      <c r="S187" s="24" t="str">
        <f t="shared" si="104"/>
        <v> </v>
      </c>
      <c r="T187" s="25">
        <f t="shared" si="105"/>
        <v>0</v>
      </c>
      <c r="U187" s="26">
        <f t="shared" si="106"/>
        <v>0</v>
      </c>
      <c r="V187" s="26" t="str">
        <f t="shared" si="107"/>
        <v> </v>
      </c>
      <c r="W187" s="25" t="str">
        <f t="shared" si="110"/>
        <v> </v>
      </c>
      <c r="X187" s="26">
        <f t="shared" si="108"/>
        <v>0</v>
      </c>
      <c r="Y187" s="25">
        <f t="shared" si="109"/>
        <v>0</v>
      </c>
    </row>
    <row r="188" spans="3:25" ht="14.25" hidden="1">
      <c r="C188" s="20">
        <f t="shared" si="111"/>
        <v>0</v>
      </c>
      <c r="D188" s="21"/>
      <c r="E188" s="22" t="str">
        <f t="shared" si="97"/>
        <v> </v>
      </c>
      <c r="F188" s="21"/>
      <c r="G188" s="22" t="str">
        <f t="shared" si="98"/>
        <v> </v>
      </c>
      <c r="H188" s="21"/>
      <c r="I188" s="22" t="str">
        <f t="shared" si="99"/>
        <v> </v>
      </c>
      <c r="J188" s="21"/>
      <c r="K188" s="22" t="str">
        <f t="shared" si="100"/>
        <v> </v>
      </c>
      <c r="L188" s="21"/>
      <c r="M188" s="22" t="str">
        <f t="shared" si="101"/>
        <v> </v>
      </c>
      <c r="N188" s="21"/>
      <c r="O188" s="22" t="str">
        <f t="shared" si="102"/>
        <v> </v>
      </c>
      <c r="P188" s="21"/>
      <c r="Q188" s="22" t="str">
        <f t="shared" si="103"/>
        <v> </v>
      </c>
      <c r="R188" s="23"/>
      <c r="S188" s="24" t="str">
        <f t="shared" si="104"/>
        <v> </v>
      </c>
      <c r="T188" s="25">
        <f t="shared" si="105"/>
        <v>0</v>
      </c>
      <c r="U188" s="26">
        <f t="shared" si="106"/>
        <v>0</v>
      </c>
      <c r="V188" s="26" t="str">
        <f t="shared" si="107"/>
        <v> </v>
      </c>
      <c r="W188" s="25" t="str">
        <f t="shared" si="110"/>
        <v> </v>
      </c>
      <c r="X188" s="26">
        <f t="shared" si="108"/>
        <v>0</v>
      </c>
      <c r="Y188" s="25">
        <f t="shared" si="109"/>
        <v>0</v>
      </c>
    </row>
    <row r="189" spans="3:25" ht="14.25" hidden="1">
      <c r="C189" s="20">
        <f t="shared" si="111"/>
        <v>0</v>
      </c>
      <c r="D189" s="21"/>
      <c r="E189" s="22" t="str">
        <f t="shared" si="97"/>
        <v> </v>
      </c>
      <c r="F189" s="21"/>
      <c r="G189" s="22" t="str">
        <f t="shared" si="98"/>
        <v> </v>
      </c>
      <c r="H189" s="21"/>
      <c r="I189" s="22" t="str">
        <f t="shared" si="99"/>
        <v> </v>
      </c>
      <c r="J189" s="21"/>
      <c r="K189" s="22" t="str">
        <f t="shared" si="100"/>
        <v> </v>
      </c>
      <c r="L189" s="21"/>
      <c r="M189" s="22" t="str">
        <f t="shared" si="101"/>
        <v> </v>
      </c>
      <c r="N189" s="21"/>
      <c r="O189" s="22" t="str">
        <f t="shared" si="102"/>
        <v> </v>
      </c>
      <c r="P189" s="21"/>
      <c r="Q189" s="22" t="str">
        <f t="shared" si="103"/>
        <v> </v>
      </c>
      <c r="R189" s="23"/>
      <c r="S189" s="24" t="str">
        <f t="shared" si="104"/>
        <v> </v>
      </c>
      <c r="T189" s="25">
        <f t="shared" si="105"/>
        <v>0</v>
      </c>
      <c r="U189" s="26">
        <f t="shared" si="106"/>
        <v>0</v>
      </c>
      <c r="V189" s="26" t="str">
        <f t="shared" si="107"/>
        <v> </v>
      </c>
      <c r="W189" s="25" t="str">
        <f t="shared" si="110"/>
        <v> </v>
      </c>
      <c r="X189" s="26">
        <f t="shared" si="108"/>
        <v>0</v>
      </c>
      <c r="Y189" s="25">
        <f t="shared" si="109"/>
        <v>0</v>
      </c>
    </row>
    <row r="190" spans="3:25" ht="14.25" hidden="1">
      <c r="C190" s="20">
        <f t="shared" si="111"/>
        <v>0</v>
      </c>
      <c r="D190" s="21"/>
      <c r="E190" s="22" t="str">
        <f t="shared" si="97"/>
        <v> </v>
      </c>
      <c r="F190" s="21"/>
      <c r="G190" s="22" t="str">
        <f t="shared" si="98"/>
        <v> </v>
      </c>
      <c r="H190" s="21"/>
      <c r="I190" s="22" t="str">
        <f t="shared" si="99"/>
        <v> </v>
      </c>
      <c r="J190" s="21"/>
      <c r="K190" s="22" t="str">
        <f t="shared" si="100"/>
        <v> </v>
      </c>
      <c r="L190" s="21"/>
      <c r="M190" s="22" t="str">
        <f t="shared" si="101"/>
        <v> </v>
      </c>
      <c r="N190" s="21"/>
      <c r="O190" s="22" t="str">
        <f t="shared" si="102"/>
        <v> </v>
      </c>
      <c r="P190" s="21"/>
      <c r="Q190" s="22" t="str">
        <f t="shared" si="103"/>
        <v> </v>
      </c>
      <c r="R190" s="23"/>
      <c r="S190" s="24" t="str">
        <f t="shared" si="104"/>
        <v> </v>
      </c>
      <c r="T190" s="25">
        <f t="shared" si="105"/>
        <v>0</v>
      </c>
      <c r="U190" s="26">
        <f t="shared" si="106"/>
        <v>0</v>
      </c>
      <c r="V190" s="26" t="str">
        <f t="shared" si="107"/>
        <v> </v>
      </c>
      <c r="W190" s="25" t="str">
        <f t="shared" si="110"/>
        <v> </v>
      </c>
      <c r="X190" s="26">
        <f t="shared" si="108"/>
        <v>0</v>
      </c>
      <c r="Y190" s="25">
        <f t="shared" si="109"/>
        <v>0</v>
      </c>
    </row>
    <row r="191" spans="3:25" ht="14.25" hidden="1">
      <c r="C191" s="20">
        <f t="shared" si="111"/>
        <v>0</v>
      </c>
      <c r="D191" s="21"/>
      <c r="E191" s="22" t="str">
        <f t="shared" si="97"/>
        <v> </v>
      </c>
      <c r="F191" s="21"/>
      <c r="G191" s="22" t="str">
        <f t="shared" si="98"/>
        <v> </v>
      </c>
      <c r="H191" s="21"/>
      <c r="I191" s="22" t="str">
        <f t="shared" si="99"/>
        <v> </v>
      </c>
      <c r="J191" s="21"/>
      <c r="K191" s="22" t="str">
        <f t="shared" si="100"/>
        <v> </v>
      </c>
      <c r="L191" s="21"/>
      <c r="M191" s="22" t="str">
        <f t="shared" si="101"/>
        <v> </v>
      </c>
      <c r="N191" s="21"/>
      <c r="O191" s="22" t="str">
        <f t="shared" si="102"/>
        <v> </v>
      </c>
      <c r="P191" s="21"/>
      <c r="Q191" s="22" t="str">
        <f t="shared" si="103"/>
        <v> </v>
      </c>
      <c r="R191" s="23"/>
      <c r="S191" s="24" t="str">
        <f t="shared" si="104"/>
        <v> </v>
      </c>
      <c r="T191" s="25">
        <f t="shared" si="105"/>
        <v>0</v>
      </c>
      <c r="U191" s="26">
        <f t="shared" si="106"/>
        <v>0</v>
      </c>
      <c r="V191" s="26" t="str">
        <f t="shared" si="107"/>
        <v> </v>
      </c>
      <c r="W191" s="25" t="str">
        <f t="shared" si="110"/>
        <v> </v>
      </c>
      <c r="X191" s="26">
        <f t="shared" si="108"/>
        <v>0</v>
      </c>
      <c r="Y191" s="25">
        <f t="shared" si="109"/>
        <v>0</v>
      </c>
    </row>
    <row r="192" spans="3:25" ht="14.25" hidden="1">
      <c r="C192" s="20">
        <f t="shared" si="111"/>
        <v>0</v>
      </c>
      <c r="D192" s="21"/>
      <c r="E192" s="22" t="str">
        <f t="shared" si="97"/>
        <v> </v>
      </c>
      <c r="F192" s="21"/>
      <c r="G192" s="22" t="str">
        <f t="shared" si="98"/>
        <v> </v>
      </c>
      <c r="H192" s="21"/>
      <c r="I192" s="22" t="str">
        <f t="shared" si="99"/>
        <v> </v>
      </c>
      <c r="J192" s="21"/>
      <c r="K192" s="22" t="str">
        <f t="shared" si="100"/>
        <v> </v>
      </c>
      <c r="L192" s="21"/>
      <c r="M192" s="22" t="str">
        <f t="shared" si="101"/>
        <v> </v>
      </c>
      <c r="N192" s="21"/>
      <c r="O192" s="22" t="str">
        <f t="shared" si="102"/>
        <v> </v>
      </c>
      <c r="P192" s="21"/>
      <c r="Q192" s="22" t="str">
        <f t="shared" si="103"/>
        <v> </v>
      </c>
      <c r="R192" s="23"/>
      <c r="S192" s="24" t="str">
        <f t="shared" si="104"/>
        <v> </v>
      </c>
      <c r="T192" s="25">
        <f t="shared" si="105"/>
        <v>0</v>
      </c>
      <c r="U192" s="26">
        <f t="shared" si="106"/>
        <v>0</v>
      </c>
      <c r="V192" s="26" t="str">
        <f t="shared" si="107"/>
        <v> </v>
      </c>
      <c r="W192" s="25" t="str">
        <f t="shared" si="110"/>
        <v> </v>
      </c>
      <c r="X192" s="26">
        <f t="shared" si="108"/>
        <v>0</v>
      </c>
      <c r="Y192" s="25">
        <f t="shared" si="109"/>
        <v>0</v>
      </c>
    </row>
    <row r="193" spans="3:25" ht="14.25" hidden="1">
      <c r="C193" s="20">
        <f t="shared" si="111"/>
        <v>0</v>
      </c>
      <c r="D193" s="21"/>
      <c r="E193" s="22" t="str">
        <f t="shared" si="97"/>
        <v> </v>
      </c>
      <c r="F193" s="21"/>
      <c r="G193" s="22" t="str">
        <f t="shared" si="98"/>
        <v> </v>
      </c>
      <c r="H193" s="21"/>
      <c r="I193" s="22" t="str">
        <f t="shared" si="99"/>
        <v> </v>
      </c>
      <c r="J193" s="21"/>
      <c r="K193" s="22" t="str">
        <f t="shared" si="100"/>
        <v> </v>
      </c>
      <c r="L193" s="21"/>
      <c r="M193" s="22" t="str">
        <f t="shared" si="101"/>
        <v> </v>
      </c>
      <c r="N193" s="21"/>
      <c r="O193" s="22" t="str">
        <f t="shared" si="102"/>
        <v> </v>
      </c>
      <c r="P193" s="21"/>
      <c r="Q193" s="22" t="str">
        <f t="shared" si="103"/>
        <v> </v>
      </c>
      <c r="R193" s="23"/>
      <c r="S193" s="24" t="str">
        <f t="shared" si="104"/>
        <v> </v>
      </c>
      <c r="T193" s="25">
        <f t="shared" si="105"/>
        <v>0</v>
      </c>
      <c r="U193" s="26">
        <f t="shared" si="106"/>
        <v>0</v>
      </c>
      <c r="V193" s="26" t="str">
        <f t="shared" si="107"/>
        <v> </v>
      </c>
      <c r="W193" s="25" t="str">
        <f t="shared" si="110"/>
        <v> </v>
      </c>
      <c r="X193" s="26">
        <f t="shared" si="108"/>
        <v>0</v>
      </c>
      <c r="Y193" s="25">
        <f t="shared" si="109"/>
        <v>0</v>
      </c>
    </row>
    <row r="194" spans="3:25" ht="14.25" hidden="1">
      <c r="C194" s="20">
        <f t="shared" si="111"/>
        <v>0</v>
      </c>
      <c r="D194" s="21"/>
      <c r="E194" s="22" t="str">
        <f t="shared" si="97"/>
        <v> </v>
      </c>
      <c r="F194" s="21"/>
      <c r="G194" s="22" t="str">
        <f t="shared" si="98"/>
        <v> </v>
      </c>
      <c r="H194" s="21"/>
      <c r="I194" s="22" t="str">
        <f t="shared" si="99"/>
        <v> </v>
      </c>
      <c r="J194" s="21"/>
      <c r="K194" s="22" t="str">
        <f t="shared" si="100"/>
        <v> </v>
      </c>
      <c r="L194" s="21"/>
      <c r="M194" s="22" t="str">
        <f t="shared" si="101"/>
        <v> </v>
      </c>
      <c r="N194" s="21"/>
      <c r="O194" s="22" t="str">
        <f t="shared" si="102"/>
        <v> </v>
      </c>
      <c r="P194" s="21"/>
      <c r="Q194" s="22" t="str">
        <f t="shared" si="103"/>
        <v> </v>
      </c>
      <c r="R194" s="23"/>
      <c r="S194" s="24" t="str">
        <f t="shared" si="104"/>
        <v> </v>
      </c>
      <c r="T194" s="25">
        <f t="shared" si="105"/>
        <v>0</v>
      </c>
      <c r="U194" s="26">
        <f t="shared" si="106"/>
        <v>0</v>
      </c>
      <c r="V194" s="26" t="str">
        <f t="shared" si="107"/>
        <v> </v>
      </c>
      <c r="W194" s="25" t="str">
        <f t="shared" si="110"/>
        <v> </v>
      </c>
      <c r="X194" s="26">
        <f t="shared" si="108"/>
        <v>0</v>
      </c>
      <c r="Y194" s="25">
        <f t="shared" si="109"/>
        <v>0</v>
      </c>
    </row>
    <row r="195" spans="3:25" ht="15" hidden="1" thickBot="1">
      <c r="C195" s="27">
        <f>C171</f>
        <v>0</v>
      </c>
      <c r="D195" s="28"/>
      <c r="E195" s="29" t="str">
        <f t="shared" si="97"/>
        <v> </v>
      </c>
      <c r="F195" s="28"/>
      <c r="G195" s="29" t="str">
        <f t="shared" si="98"/>
        <v> </v>
      </c>
      <c r="H195" s="28"/>
      <c r="I195" s="29" t="str">
        <f t="shared" si="99"/>
        <v> </v>
      </c>
      <c r="J195" s="28"/>
      <c r="K195" s="29" t="str">
        <f t="shared" si="100"/>
        <v> </v>
      </c>
      <c r="L195" s="28"/>
      <c r="M195" s="29" t="str">
        <f t="shared" si="101"/>
        <v> </v>
      </c>
      <c r="N195" s="28"/>
      <c r="O195" s="29" t="str">
        <f t="shared" si="102"/>
        <v> </v>
      </c>
      <c r="P195" s="28"/>
      <c r="Q195" s="29" t="str">
        <f t="shared" si="103"/>
        <v> </v>
      </c>
      <c r="R195" s="30"/>
      <c r="S195" s="31" t="str">
        <f t="shared" si="104"/>
        <v> </v>
      </c>
      <c r="T195" s="32">
        <f t="shared" si="105"/>
        <v>0</v>
      </c>
      <c r="U195" s="33">
        <f t="shared" si="106"/>
        <v>0</v>
      </c>
      <c r="V195" s="33" t="str">
        <f t="shared" si="107"/>
        <v> </v>
      </c>
      <c r="W195" s="32" t="str">
        <f t="shared" si="110"/>
        <v> </v>
      </c>
      <c r="X195" s="33">
        <f t="shared" si="108"/>
        <v>0</v>
      </c>
      <c r="Y195" s="32">
        <f t="shared" si="109"/>
        <v>0</v>
      </c>
    </row>
    <row r="196" ht="14.25" hidden="1"/>
  </sheetData>
  <sheetProtection/>
  <mergeCells count="96">
    <mergeCell ref="V51:V53"/>
    <mergeCell ref="W51:W53"/>
    <mergeCell ref="V4:V6"/>
    <mergeCell ref="W4:W6"/>
    <mergeCell ref="V149:V151"/>
    <mergeCell ref="W149:W151"/>
    <mergeCell ref="V102:V104"/>
    <mergeCell ref="W102:W104"/>
    <mergeCell ref="F52:G52"/>
    <mergeCell ref="H52:I52"/>
    <mergeCell ref="H150:I150"/>
    <mergeCell ref="J150:K150"/>
    <mergeCell ref="L150:M150"/>
    <mergeCell ref="N150:O150"/>
    <mergeCell ref="F149:G149"/>
    <mergeCell ref="H149:I149"/>
    <mergeCell ref="N102:O102"/>
    <mergeCell ref="L102:M102"/>
    <mergeCell ref="D103:E103"/>
    <mergeCell ref="F103:G103"/>
    <mergeCell ref="H103:I103"/>
    <mergeCell ref="J103:K103"/>
    <mergeCell ref="L103:M103"/>
    <mergeCell ref="N103:O103"/>
    <mergeCell ref="F5:G5"/>
    <mergeCell ref="H5:I5"/>
    <mergeCell ref="J5:K5"/>
    <mergeCell ref="L5:M5"/>
    <mergeCell ref="N5:O5"/>
    <mergeCell ref="P5:Q5"/>
    <mergeCell ref="T149:T151"/>
    <mergeCell ref="R103:S103"/>
    <mergeCell ref="F150:G150"/>
    <mergeCell ref="P103:Q103"/>
    <mergeCell ref="P150:Q150"/>
    <mergeCell ref="R150:S150"/>
    <mergeCell ref="J149:K149"/>
    <mergeCell ref="L149:M149"/>
    <mergeCell ref="N149:O149"/>
    <mergeCell ref="P149:Q149"/>
    <mergeCell ref="U149:U151"/>
    <mergeCell ref="X149:X151"/>
    <mergeCell ref="X102:X104"/>
    <mergeCell ref="C148:X148"/>
    <mergeCell ref="C149:C151"/>
    <mergeCell ref="D149:E149"/>
    <mergeCell ref="T102:T104"/>
    <mergeCell ref="U102:U104"/>
    <mergeCell ref="R102:S102"/>
    <mergeCell ref="R149:S149"/>
    <mergeCell ref="R51:S51"/>
    <mergeCell ref="J52:K52"/>
    <mergeCell ref="L52:M52"/>
    <mergeCell ref="N52:O52"/>
    <mergeCell ref="P52:Q52"/>
    <mergeCell ref="P102:Q102"/>
    <mergeCell ref="X51:X53"/>
    <mergeCell ref="C101:X101"/>
    <mergeCell ref="C102:C104"/>
    <mergeCell ref="D102:E102"/>
    <mergeCell ref="F102:G102"/>
    <mergeCell ref="H102:I102"/>
    <mergeCell ref="J102:K102"/>
    <mergeCell ref="T51:T53"/>
    <mergeCell ref="U51:U53"/>
    <mergeCell ref="R52:S52"/>
    <mergeCell ref="C3:X3"/>
    <mergeCell ref="C50:X50"/>
    <mergeCell ref="C51:C53"/>
    <mergeCell ref="D51:E51"/>
    <mergeCell ref="F51:G51"/>
    <mergeCell ref="H51:I51"/>
    <mergeCell ref="J51:K51"/>
    <mergeCell ref="L51:M51"/>
    <mergeCell ref="N51:O51"/>
    <mergeCell ref="P51:Q51"/>
    <mergeCell ref="T4:T6"/>
    <mergeCell ref="U4:U6"/>
    <mergeCell ref="X4:X6"/>
    <mergeCell ref="R4:S4"/>
    <mergeCell ref="R5:S5"/>
    <mergeCell ref="F4:G4"/>
    <mergeCell ref="H4:I4"/>
    <mergeCell ref="J4:K4"/>
    <mergeCell ref="L4:M4"/>
    <mergeCell ref="N4:O4"/>
    <mergeCell ref="P4:Q4"/>
    <mergeCell ref="B152:B169"/>
    <mergeCell ref="B105:B122"/>
    <mergeCell ref="B7:B24"/>
    <mergeCell ref="B54:B71"/>
    <mergeCell ref="C4:C6"/>
    <mergeCell ref="D4:E4"/>
    <mergeCell ref="D5:E5"/>
    <mergeCell ref="D52:E52"/>
    <mergeCell ref="D150:E150"/>
  </mergeCells>
  <conditionalFormatting sqref="T127:U146 W129:W146 X127:Y146 T54:X73 T78:U97 W80:W97 X78:Y97 T29:U48 W31:W48 X29:Y48 T105:X124 T7:X26">
    <cfRule type="cellIs" priority="24" dxfId="8" operator="equal" stopIfTrue="1">
      <formula>0</formula>
    </cfRule>
  </conditionalFormatting>
  <conditionalFormatting sqref="T152:X171">
    <cfRule type="cellIs" priority="7" dxfId="8" operator="equal" stopIfTrue="1">
      <formula>0</formula>
    </cfRule>
  </conditionalFormatting>
  <conditionalFormatting sqref="T176:T195">
    <cfRule type="cellIs" priority="6" dxfId="8" operator="equal" stopIfTrue="1">
      <formula>0</formula>
    </cfRule>
  </conditionalFormatting>
  <conditionalFormatting sqref="U176:U195">
    <cfRule type="cellIs" priority="5" dxfId="8" operator="equal" stopIfTrue="1">
      <formula>0</formula>
    </cfRule>
  </conditionalFormatting>
  <conditionalFormatting sqref="X176:X195">
    <cfRule type="cellIs" priority="4" dxfId="8" operator="equal" stopIfTrue="1">
      <formula>0</formula>
    </cfRule>
  </conditionalFormatting>
  <conditionalFormatting sqref="W178:W195">
    <cfRule type="cellIs" priority="3" dxfId="8" operator="equal" stopIfTrue="1">
      <formula>0</formula>
    </cfRule>
  </conditionalFormatting>
  <conditionalFormatting sqref="Y176">
    <cfRule type="cellIs" priority="2" dxfId="8" operator="equal" stopIfTrue="1">
      <formula>0</formula>
    </cfRule>
  </conditionalFormatting>
  <conditionalFormatting sqref="Y177:Y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3.140625" style="0" customWidth="1"/>
    <col min="2" max="2" width="3.421875" style="0" customWidth="1"/>
    <col min="4" max="4" width="22.7109375" style="0" customWidth="1"/>
    <col min="5" max="5" width="16.00390625" style="0" customWidth="1"/>
    <col min="6" max="6" width="3.7109375" style="0" customWidth="1"/>
    <col min="7" max="7" width="22.7109375" style="0" customWidth="1"/>
    <col min="8" max="8" width="16.00390625" style="0" customWidth="1"/>
    <col min="9" max="9" width="3.421875" style="0" customWidth="1"/>
    <col min="10" max="10" width="3.140625" style="0" customWidth="1"/>
    <col min="11" max="11" width="9.140625" style="0" customWidth="1"/>
    <col min="13" max="18" width="9.140625" style="0" customWidth="1"/>
  </cols>
  <sheetData>
    <row r="1" ht="15" thickBot="1"/>
    <row r="2" spans="2:9" ht="15" thickBot="1">
      <c r="B2" s="101"/>
      <c r="C2" s="102"/>
      <c r="D2" s="102"/>
      <c r="E2" s="102"/>
      <c r="F2" s="102"/>
      <c r="G2" s="102"/>
      <c r="H2" s="102"/>
      <c r="I2" s="103"/>
    </row>
    <row r="3" spans="2:9" ht="14.25">
      <c r="B3" s="104"/>
      <c r="C3" s="105"/>
      <c r="D3" s="179" t="s">
        <v>27</v>
      </c>
      <c r="E3" s="180"/>
      <c r="F3" s="106"/>
      <c r="G3" s="179" t="s">
        <v>6</v>
      </c>
      <c r="H3" s="180"/>
      <c r="I3" s="107"/>
    </row>
    <row r="4" spans="2:9" ht="15" thickBot="1">
      <c r="B4" s="104"/>
      <c r="C4" s="105"/>
      <c r="D4" s="108" t="s">
        <v>21</v>
      </c>
      <c r="E4" s="109" t="s">
        <v>22</v>
      </c>
      <c r="F4" s="106"/>
      <c r="G4" s="108" t="s">
        <v>21</v>
      </c>
      <c r="H4" s="109" t="s">
        <v>22</v>
      </c>
      <c r="I4" s="107"/>
    </row>
    <row r="5" spans="2:9" ht="14.25">
      <c r="B5" s="104"/>
      <c r="C5" s="181" t="s">
        <v>23</v>
      </c>
      <c r="D5" s="110" t="s">
        <v>40</v>
      </c>
      <c r="E5" s="111"/>
      <c r="F5" s="112"/>
      <c r="G5" s="113" t="s">
        <v>30</v>
      </c>
      <c r="H5" s="114"/>
      <c r="I5" s="107"/>
    </row>
    <row r="6" spans="2:9" ht="14.25">
      <c r="B6" s="104"/>
      <c r="C6" s="182"/>
      <c r="D6" s="115" t="s">
        <v>36</v>
      </c>
      <c r="E6" s="116"/>
      <c r="F6" s="112"/>
      <c r="G6" s="115" t="s">
        <v>31</v>
      </c>
      <c r="H6" s="116"/>
      <c r="I6" s="107"/>
    </row>
    <row r="7" spans="2:12" ht="14.25">
      <c r="B7" s="104"/>
      <c r="C7" s="182"/>
      <c r="D7" s="115" t="s">
        <v>38</v>
      </c>
      <c r="E7" s="116"/>
      <c r="F7" s="112"/>
      <c r="G7" s="115" t="s">
        <v>32</v>
      </c>
      <c r="H7" s="116"/>
      <c r="I7" s="107"/>
      <c r="K7" s="117"/>
      <c r="L7" s="86"/>
    </row>
    <row r="8" spans="2:12" ht="14.25">
      <c r="B8" s="104"/>
      <c r="C8" s="182"/>
      <c r="D8" s="115" t="s">
        <v>50</v>
      </c>
      <c r="E8" s="116"/>
      <c r="F8" s="112"/>
      <c r="G8" s="115" t="s">
        <v>39</v>
      </c>
      <c r="H8" s="116"/>
      <c r="I8" s="107"/>
      <c r="K8" s="117"/>
      <c r="L8" s="86"/>
    </row>
    <row r="9" spans="2:12" ht="14.25">
      <c r="B9" s="104"/>
      <c r="C9" s="182"/>
      <c r="D9" s="115" t="s">
        <v>33</v>
      </c>
      <c r="E9" s="116"/>
      <c r="F9" s="112"/>
      <c r="G9" s="115" t="s">
        <v>48</v>
      </c>
      <c r="H9" s="116"/>
      <c r="I9" s="107"/>
      <c r="K9" s="117"/>
      <c r="L9" s="86"/>
    </row>
    <row r="10" spans="2:12" ht="14.25">
      <c r="B10" s="104"/>
      <c r="C10" s="182"/>
      <c r="D10" s="115" t="s">
        <v>42</v>
      </c>
      <c r="E10" s="116"/>
      <c r="F10" s="112"/>
      <c r="G10" s="115" t="s">
        <v>54</v>
      </c>
      <c r="H10" s="116"/>
      <c r="I10" s="107"/>
      <c r="K10" s="117"/>
      <c r="L10" s="86"/>
    </row>
    <row r="11" spans="2:12" ht="14.25">
      <c r="B11" s="104"/>
      <c r="C11" s="182"/>
      <c r="D11" s="115" t="s">
        <v>51</v>
      </c>
      <c r="E11" s="116"/>
      <c r="F11" s="112"/>
      <c r="G11" s="115" t="s">
        <v>35</v>
      </c>
      <c r="H11" s="116"/>
      <c r="I11" s="107"/>
      <c r="K11" s="117"/>
      <c r="L11" s="86"/>
    </row>
    <row r="12" spans="2:12" ht="14.25">
      <c r="B12" s="104"/>
      <c r="C12" s="182"/>
      <c r="D12" s="115" t="s">
        <v>65</v>
      </c>
      <c r="E12" s="116"/>
      <c r="F12" s="112"/>
      <c r="G12" s="115" t="s">
        <v>49</v>
      </c>
      <c r="H12" s="116"/>
      <c r="I12" s="107"/>
      <c r="K12" s="117"/>
      <c r="L12" s="86"/>
    </row>
    <row r="13" spans="2:12" ht="14.25">
      <c r="B13" s="104"/>
      <c r="C13" s="182"/>
      <c r="D13" s="115" t="s">
        <v>43</v>
      </c>
      <c r="E13" s="116"/>
      <c r="F13" s="112"/>
      <c r="G13" s="115" t="s">
        <v>34</v>
      </c>
      <c r="H13" s="116"/>
      <c r="I13" s="107"/>
      <c r="K13" s="117"/>
      <c r="L13" s="86"/>
    </row>
    <row r="14" spans="2:12" ht="14.25">
      <c r="B14" s="104"/>
      <c r="C14" s="182"/>
      <c r="D14" s="115" t="s">
        <v>73</v>
      </c>
      <c r="E14" s="116"/>
      <c r="F14" s="112"/>
      <c r="G14" s="115" t="s">
        <v>37</v>
      </c>
      <c r="H14" s="116"/>
      <c r="I14" s="107"/>
      <c r="K14" s="117"/>
      <c r="L14" s="86"/>
    </row>
    <row r="15" spans="2:12" ht="14.25">
      <c r="B15" s="104"/>
      <c r="C15" s="182"/>
      <c r="D15" s="115"/>
      <c r="E15" s="116"/>
      <c r="F15" s="112"/>
      <c r="G15" s="115" t="s">
        <v>41</v>
      </c>
      <c r="H15" s="116"/>
      <c r="I15" s="107"/>
      <c r="K15" s="86"/>
      <c r="L15" s="86"/>
    </row>
    <row r="16" spans="2:12" ht="14.25">
      <c r="B16" s="104"/>
      <c r="C16" s="182"/>
      <c r="D16" s="115"/>
      <c r="E16" s="116"/>
      <c r="F16" s="112"/>
      <c r="G16" s="115" t="s">
        <v>47</v>
      </c>
      <c r="H16" s="116"/>
      <c r="I16" s="107"/>
      <c r="K16" s="86"/>
      <c r="L16" s="86"/>
    </row>
    <row r="17" spans="2:12" ht="14.25">
      <c r="B17" s="104"/>
      <c r="C17" s="182"/>
      <c r="D17" s="115"/>
      <c r="E17" s="116"/>
      <c r="F17" s="112"/>
      <c r="G17" s="115" t="s">
        <v>64</v>
      </c>
      <c r="H17" s="116"/>
      <c r="I17" s="107"/>
      <c r="K17" s="86"/>
      <c r="L17" s="86"/>
    </row>
    <row r="18" spans="2:12" ht="14.25">
      <c r="B18" s="104"/>
      <c r="C18" s="182"/>
      <c r="D18" s="115"/>
      <c r="E18" s="116"/>
      <c r="F18" s="112"/>
      <c r="G18" s="115"/>
      <c r="H18" s="116"/>
      <c r="I18" s="107"/>
      <c r="K18" s="86"/>
      <c r="L18" s="86"/>
    </row>
    <row r="19" spans="2:12" ht="14.25">
      <c r="B19" s="104"/>
      <c r="C19" s="182"/>
      <c r="D19" s="115"/>
      <c r="E19" s="116"/>
      <c r="F19" s="112"/>
      <c r="G19" s="115"/>
      <c r="H19" s="116"/>
      <c r="I19" s="107"/>
      <c r="K19" s="86"/>
      <c r="L19" s="86"/>
    </row>
    <row r="20" spans="2:12" ht="14.25">
      <c r="B20" s="104"/>
      <c r="C20" s="182"/>
      <c r="D20" s="115"/>
      <c r="E20" s="116"/>
      <c r="F20" s="112"/>
      <c r="G20" s="115"/>
      <c r="H20" s="116"/>
      <c r="I20" s="107"/>
      <c r="K20" s="86"/>
      <c r="L20" s="86"/>
    </row>
    <row r="21" spans="2:12" ht="14.25">
      <c r="B21" s="104"/>
      <c r="C21" s="182"/>
      <c r="D21" s="115"/>
      <c r="E21" s="116"/>
      <c r="F21" s="112"/>
      <c r="G21" s="115"/>
      <c r="H21" s="116"/>
      <c r="I21" s="107"/>
      <c r="K21" s="86"/>
      <c r="L21" s="86"/>
    </row>
    <row r="22" spans="2:12" ht="14.25">
      <c r="B22" s="104"/>
      <c r="C22" s="182"/>
      <c r="D22" s="115"/>
      <c r="E22" s="116"/>
      <c r="F22" s="112"/>
      <c r="G22" s="115"/>
      <c r="H22" s="116"/>
      <c r="I22" s="107"/>
      <c r="K22" s="86"/>
      <c r="L22" s="86"/>
    </row>
    <row r="23" spans="2:12" ht="15" thickBot="1">
      <c r="B23" s="104"/>
      <c r="C23" s="183"/>
      <c r="D23" s="118"/>
      <c r="E23" s="119"/>
      <c r="F23" s="112"/>
      <c r="G23" s="118"/>
      <c r="H23" s="119"/>
      <c r="I23" s="107"/>
      <c r="K23" s="86"/>
      <c r="L23" s="86"/>
    </row>
    <row r="24" spans="2:12" ht="38.25" customHeight="1" thickBot="1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2:12" ht="38.25" customHeight="1" thickBot="1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2:12" ht="14.25">
      <c r="B28" s="104"/>
      <c r="C28" s="105"/>
      <c r="D28" s="179" t="s">
        <v>27</v>
      </c>
      <c r="E28" s="180"/>
      <c r="F28" s="106"/>
      <c r="G28" s="179" t="s">
        <v>6</v>
      </c>
      <c r="H28" s="180"/>
      <c r="I28" s="107"/>
      <c r="K28" s="86"/>
      <c r="L28" s="86"/>
    </row>
    <row r="29" spans="2:9" ht="15" thickBot="1">
      <c r="B29" s="104"/>
      <c r="C29" s="105"/>
      <c r="D29" s="108" t="s">
        <v>21</v>
      </c>
      <c r="E29" s="109" t="s">
        <v>22</v>
      </c>
      <c r="F29" s="106"/>
      <c r="G29" s="108" t="s">
        <v>21</v>
      </c>
      <c r="H29" s="109" t="s">
        <v>22</v>
      </c>
      <c r="I29" s="107"/>
    </row>
    <row r="30" spans="2:9" ht="15" customHeight="1">
      <c r="B30" s="104"/>
      <c r="C30" s="181" t="s">
        <v>24</v>
      </c>
      <c r="D30" s="110" t="s">
        <v>40</v>
      </c>
      <c r="E30" s="116"/>
      <c r="F30" s="112"/>
      <c r="G30" s="115" t="s">
        <v>31</v>
      </c>
      <c r="H30" s="114"/>
      <c r="I30" s="107"/>
    </row>
    <row r="31" spans="2:9" ht="14.25">
      <c r="B31" s="104"/>
      <c r="C31" s="160"/>
      <c r="D31" s="115" t="s">
        <v>36</v>
      </c>
      <c r="E31" s="116"/>
      <c r="F31" s="112"/>
      <c r="G31" s="115" t="s">
        <v>32</v>
      </c>
      <c r="H31" s="116"/>
      <c r="I31" s="107"/>
    </row>
    <row r="32" spans="2:9" ht="14.25">
      <c r="B32" s="104"/>
      <c r="C32" s="160"/>
      <c r="D32" s="115" t="s">
        <v>50</v>
      </c>
      <c r="E32" s="116"/>
      <c r="F32" s="112"/>
      <c r="G32" s="115" t="s">
        <v>39</v>
      </c>
      <c r="H32" s="116"/>
      <c r="I32" s="107"/>
    </row>
    <row r="33" spans="2:9" ht="14.25">
      <c r="B33" s="104"/>
      <c r="C33" s="160"/>
      <c r="D33" s="115" t="s">
        <v>42</v>
      </c>
      <c r="E33" s="116"/>
      <c r="F33" s="112"/>
      <c r="G33" s="115" t="s">
        <v>49</v>
      </c>
      <c r="H33" s="116"/>
      <c r="I33" s="107"/>
    </row>
    <row r="34" spans="2:9" ht="14.25">
      <c r="B34" s="104"/>
      <c r="C34" s="160"/>
      <c r="D34" s="115" t="s">
        <v>38</v>
      </c>
      <c r="E34" s="116"/>
      <c r="F34" s="112"/>
      <c r="G34" s="115" t="s">
        <v>48</v>
      </c>
      <c r="H34" s="116"/>
      <c r="I34" s="107"/>
    </row>
    <row r="35" spans="2:9" ht="14.25">
      <c r="B35" s="104"/>
      <c r="C35" s="160"/>
      <c r="D35" s="115" t="s">
        <v>37</v>
      </c>
      <c r="E35" s="116"/>
      <c r="F35" s="112"/>
      <c r="G35" s="115" t="s">
        <v>34</v>
      </c>
      <c r="H35" s="116"/>
      <c r="I35" s="107"/>
    </row>
    <row r="36" spans="2:9" ht="14.25">
      <c r="B36" s="104"/>
      <c r="C36" s="160"/>
      <c r="D36" s="115" t="s">
        <v>35</v>
      </c>
      <c r="E36" s="116"/>
      <c r="F36" s="112"/>
      <c r="G36" s="115" t="s">
        <v>54</v>
      </c>
      <c r="H36" s="116"/>
      <c r="I36" s="107"/>
    </row>
    <row r="37" spans="2:9" ht="14.25">
      <c r="B37" s="104"/>
      <c r="C37" s="160"/>
      <c r="D37" s="115" t="s">
        <v>51</v>
      </c>
      <c r="E37" s="116"/>
      <c r="F37" s="112"/>
      <c r="G37" s="115" t="s">
        <v>41</v>
      </c>
      <c r="H37" s="116"/>
      <c r="I37" s="107"/>
    </row>
    <row r="38" spans="2:9" ht="14.25">
      <c r="B38" s="104"/>
      <c r="C38" s="160"/>
      <c r="D38" s="115" t="s">
        <v>43</v>
      </c>
      <c r="E38" s="116"/>
      <c r="F38" s="112"/>
      <c r="G38" s="115" t="s">
        <v>47</v>
      </c>
      <c r="H38" s="116"/>
      <c r="I38" s="107"/>
    </row>
    <row r="39" spans="2:9" ht="14.25">
      <c r="B39" s="104"/>
      <c r="C39" s="160"/>
      <c r="D39" s="115" t="s">
        <v>65</v>
      </c>
      <c r="E39" s="116"/>
      <c r="F39" s="112"/>
      <c r="G39" s="115" t="s">
        <v>64</v>
      </c>
      <c r="H39" s="116"/>
      <c r="I39" s="107"/>
    </row>
    <row r="40" spans="2:9" ht="14.25">
      <c r="B40" s="104"/>
      <c r="C40" s="160"/>
      <c r="D40" s="115"/>
      <c r="E40" s="116"/>
      <c r="F40" s="112"/>
      <c r="G40" s="115" t="s">
        <v>30</v>
      </c>
      <c r="H40" s="116"/>
      <c r="I40" s="107"/>
    </row>
    <row r="41" spans="2:9" ht="14.25">
      <c r="B41" s="104"/>
      <c r="C41" s="160"/>
      <c r="D41" s="115"/>
      <c r="E41" s="116"/>
      <c r="F41" s="112"/>
      <c r="G41" s="115"/>
      <c r="H41" s="116"/>
      <c r="I41" s="107"/>
    </row>
    <row r="42" spans="2:9" ht="14.25">
      <c r="B42" s="104"/>
      <c r="C42" s="160"/>
      <c r="D42" s="124"/>
      <c r="E42" s="116"/>
      <c r="F42" s="112"/>
      <c r="G42" s="115"/>
      <c r="H42" s="116"/>
      <c r="I42" s="107"/>
    </row>
    <row r="43" spans="2:9" ht="14.25">
      <c r="B43" s="104"/>
      <c r="C43" s="160"/>
      <c r="D43" s="124"/>
      <c r="E43" s="116"/>
      <c r="F43" s="112"/>
      <c r="G43" s="115"/>
      <c r="H43" s="116"/>
      <c r="I43" s="107"/>
    </row>
    <row r="44" spans="2:9" ht="14.25">
      <c r="B44" s="104"/>
      <c r="C44" s="160"/>
      <c r="D44" s="124"/>
      <c r="E44" s="116"/>
      <c r="F44" s="112"/>
      <c r="G44" s="115"/>
      <c r="H44" s="116"/>
      <c r="I44" s="107"/>
    </row>
    <row r="45" spans="2:9" ht="14.25">
      <c r="B45" s="104"/>
      <c r="C45" s="160"/>
      <c r="D45" s="124"/>
      <c r="E45" s="116"/>
      <c r="F45" s="112"/>
      <c r="G45" s="115"/>
      <c r="H45" s="116"/>
      <c r="I45" s="107"/>
    </row>
    <row r="46" spans="2:9" ht="14.25">
      <c r="B46" s="104"/>
      <c r="C46" s="160"/>
      <c r="D46" s="124"/>
      <c r="E46" s="116"/>
      <c r="F46" s="112"/>
      <c r="G46" s="115"/>
      <c r="H46" s="116"/>
      <c r="I46" s="107"/>
    </row>
    <row r="47" spans="2:9" ht="14.25">
      <c r="B47" s="104"/>
      <c r="C47" s="160"/>
      <c r="D47" s="124"/>
      <c r="E47" s="116"/>
      <c r="F47" s="112"/>
      <c r="G47" s="115"/>
      <c r="H47" s="116"/>
      <c r="I47" s="107"/>
    </row>
    <row r="48" spans="2:9" ht="15" thickBot="1">
      <c r="B48" s="104"/>
      <c r="C48" s="184"/>
      <c r="D48" s="125"/>
      <c r="E48" s="119"/>
      <c r="F48" s="112"/>
      <c r="G48" s="118"/>
      <c r="H48" s="119"/>
      <c r="I48" s="107"/>
    </row>
    <row r="49" spans="2:9" ht="15" thickBot="1">
      <c r="B49" s="120"/>
      <c r="C49" s="121"/>
      <c r="D49" s="121"/>
      <c r="E49" s="121"/>
      <c r="F49" s="121"/>
      <c r="G49" s="121"/>
      <c r="H49" s="121"/>
      <c r="I49" s="122"/>
    </row>
  </sheetData>
  <sheetProtection/>
  <mergeCells count="6">
    <mergeCell ref="D3:E3"/>
    <mergeCell ref="G3:H3"/>
    <mergeCell ref="C5:C23"/>
    <mergeCell ref="D28:E28"/>
    <mergeCell ref="G28:H28"/>
    <mergeCell ref="C30:C48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B26">
      <selection activeCell="U22" sqref="U2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4" t="s">
        <v>45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ht="12.75" customHeight="1" thickBot="1"/>
    <row r="4" spans="3:25" ht="50.25" customHeight="1" thickBot="1">
      <c r="C4" s="161" t="s">
        <v>17</v>
      </c>
      <c r="D4" s="162"/>
      <c r="E4" s="162"/>
      <c r="F4" s="162"/>
      <c r="G4" s="162"/>
      <c r="H4" s="162"/>
      <c r="I4" s="162"/>
      <c r="J4" s="162"/>
      <c r="K4" s="162"/>
      <c r="L4" s="162"/>
      <c r="M4" s="163"/>
      <c r="O4" s="161" t="s">
        <v>19</v>
      </c>
      <c r="P4" s="164"/>
      <c r="Q4" s="164"/>
      <c r="R4" s="164"/>
      <c r="S4" s="164"/>
      <c r="T4" s="164"/>
      <c r="U4" s="164"/>
      <c r="V4" s="164"/>
      <c r="W4" s="164"/>
      <c r="X4" s="164"/>
      <c r="Y4" s="165"/>
    </row>
    <row r="5" spans="3:25" ht="15" customHeight="1">
      <c r="C5" s="58"/>
      <c r="D5" s="166" t="s">
        <v>5</v>
      </c>
      <c r="E5" s="167" t="s">
        <v>12</v>
      </c>
      <c r="F5" s="169" t="s">
        <v>11</v>
      </c>
      <c r="G5" s="169" t="s">
        <v>13</v>
      </c>
      <c r="H5" s="169" t="s">
        <v>14</v>
      </c>
      <c r="I5" s="169" t="s">
        <v>10</v>
      </c>
      <c r="J5" s="171" t="s">
        <v>9</v>
      </c>
      <c r="K5" s="157" t="s">
        <v>7</v>
      </c>
      <c r="L5" s="159" t="s">
        <v>8</v>
      </c>
      <c r="M5" s="54"/>
      <c r="O5" s="58"/>
      <c r="P5" s="166" t="s">
        <v>5</v>
      </c>
      <c r="Q5" s="167" t="s">
        <v>12</v>
      </c>
      <c r="R5" s="169" t="s">
        <v>11</v>
      </c>
      <c r="S5" s="169" t="s">
        <v>13</v>
      </c>
      <c r="T5" s="169" t="s">
        <v>14</v>
      </c>
      <c r="U5" s="169" t="s">
        <v>10</v>
      </c>
      <c r="V5" s="171" t="s">
        <v>9</v>
      </c>
      <c r="W5" s="157" t="s">
        <v>7</v>
      </c>
      <c r="X5" s="159" t="s">
        <v>8</v>
      </c>
      <c r="Y5" s="54"/>
    </row>
    <row r="6" spans="3:25" ht="16.5" customHeight="1" thickBot="1">
      <c r="C6" s="58"/>
      <c r="D6" s="178"/>
      <c r="E6" s="168"/>
      <c r="F6" s="170"/>
      <c r="G6" s="170"/>
      <c r="H6" s="170"/>
      <c r="I6" s="170"/>
      <c r="J6" s="172"/>
      <c r="K6" s="178"/>
      <c r="L6" s="158"/>
      <c r="M6" s="54"/>
      <c r="O6" s="58"/>
      <c r="P6" s="158"/>
      <c r="Q6" s="168"/>
      <c r="R6" s="170"/>
      <c r="S6" s="170"/>
      <c r="T6" s="170"/>
      <c r="U6" s="170"/>
      <c r="V6" s="172"/>
      <c r="W6" s="158"/>
      <c r="X6" s="158"/>
      <c r="Y6" s="54"/>
    </row>
    <row r="7" spans="3:25" ht="18.75" customHeight="1">
      <c r="C7" s="160" t="s">
        <v>6</v>
      </c>
      <c r="D7" s="52" t="s">
        <v>34</v>
      </c>
      <c r="E7" s="67"/>
      <c r="F7" s="69"/>
      <c r="G7" s="69"/>
      <c r="H7" s="69"/>
      <c r="I7" s="69"/>
      <c r="J7" s="65"/>
      <c r="K7" s="53">
        <v>250</v>
      </c>
      <c r="L7" s="50">
        <f>IF(K7=0,0,RANK(K7,K$7:K$26))</f>
        <v>1</v>
      </c>
      <c r="M7" s="54"/>
      <c r="O7" s="160" t="s">
        <v>6</v>
      </c>
      <c r="P7" s="52" t="s">
        <v>30</v>
      </c>
      <c r="Q7" s="67"/>
      <c r="R7" s="69"/>
      <c r="S7" s="69"/>
      <c r="T7" s="69"/>
      <c r="U7" s="69"/>
      <c r="V7" s="65"/>
      <c r="W7" s="53">
        <v>164</v>
      </c>
      <c r="X7" s="50">
        <f aca="true" t="shared" si="0" ref="X7:X14">IF(W7=0,0,RANK(W7,W$7:W$26))</f>
        <v>1</v>
      </c>
      <c r="Y7" s="54"/>
    </row>
    <row r="8" spans="3:25" ht="18.75" customHeight="1">
      <c r="C8" s="160"/>
      <c r="D8" s="51" t="s">
        <v>31</v>
      </c>
      <c r="E8" s="67"/>
      <c r="F8" s="69"/>
      <c r="G8" s="69"/>
      <c r="H8" s="69"/>
      <c r="I8" s="69"/>
      <c r="J8" s="65"/>
      <c r="K8" s="53">
        <v>248</v>
      </c>
      <c r="L8" s="50">
        <f>IF(K8=0,0,RANK(K8,K$7:K$26))</f>
        <v>2</v>
      </c>
      <c r="M8" s="54"/>
      <c r="O8" s="160"/>
      <c r="P8" s="51" t="s">
        <v>31</v>
      </c>
      <c r="Q8" s="67"/>
      <c r="R8" s="69"/>
      <c r="S8" s="69"/>
      <c r="T8" s="69"/>
      <c r="U8" s="69"/>
      <c r="V8" s="65"/>
      <c r="W8" s="53">
        <v>156</v>
      </c>
      <c r="X8" s="50">
        <f t="shared" si="0"/>
        <v>2</v>
      </c>
      <c r="Y8" s="54"/>
    </row>
    <row r="9" spans="3:25" ht="18.75" customHeight="1">
      <c r="C9" s="160"/>
      <c r="D9" s="51" t="s">
        <v>39</v>
      </c>
      <c r="E9" s="67"/>
      <c r="F9" s="69"/>
      <c r="G9" s="69"/>
      <c r="H9" s="69"/>
      <c r="I9" s="69"/>
      <c r="J9" s="65"/>
      <c r="K9" s="53">
        <v>234</v>
      </c>
      <c r="L9" s="50">
        <f>IF(K9=0,0,RANK(K9,K$7:K$26))</f>
        <v>3</v>
      </c>
      <c r="M9" s="54"/>
      <c r="O9" s="160"/>
      <c r="P9" s="51" t="s">
        <v>32</v>
      </c>
      <c r="Q9" s="67"/>
      <c r="R9" s="69"/>
      <c r="S9" s="69"/>
      <c r="T9" s="69"/>
      <c r="U9" s="69"/>
      <c r="V9" s="65"/>
      <c r="W9" s="126">
        <v>153.2</v>
      </c>
      <c r="X9" s="50">
        <f t="shared" si="0"/>
        <v>3</v>
      </c>
      <c r="Y9" s="54"/>
    </row>
    <row r="10" spans="3:25" ht="18.75" customHeight="1">
      <c r="C10" s="160"/>
      <c r="D10" s="51" t="s">
        <v>32</v>
      </c>
      <c r="E10" s="67"/>
      <c r="F10" s="69"/>
      <c r="G10" s="69"/>
      <c r="H10" s="69"/>
      <c r="I10" s="69"/>
      <c r="J10" s="65"/>
      <c r="K10" s="53">
        <v>228</v>
      </c>
      <c r="L10" s="50">
        <f>IF(K10=0,0,RANK(K10,K$7:K$26))</f>
        <v>4</v>
      </c>
      <c r="M10" s="54"/>
      <c r="O10" s="160"/>
      <c r="P10" s="51" t="s">
        <v>34</v>
      </c>
      <c r="Q10" s="67"/>
      <c r="R10" s="69"/>
      <c r="S10" s="69"/>
      <c r="T10" s="69"/>
      <c r="U10" s="69"/>
      <c r="V10" s="65"/>
      <c r="W10" s="53">
        <v>153.11</v>
      </c>
      <c r="X10" s="50">
        <f t="shared" si="0"/>
        <v>4</v>
      </c>
      <c r="Y10" s="54"/>
    </row>
    <row r="11" spans="3:25" ht="18.75" customHeight="1">
      <c r="C11" s="160"/>
      <c r="D11" s="51" t="s">
        <v>41</v>
      </c>
      <c r="E11" s="67"/>
      <c r="F11" s="69"/>
      <c r="G11" s="69"/>
      <c r="H11" s="69"/>
      <c r="I11" s="69"/>
      <c r="J11" s="65"/>
      <c r="K11" s="53">
        <v>215</v>
      </c>
      <c r="L11" s="50">
        <f>IF(K11=0,0,RANK(K11,K$7:K$26))</f>
        <v>5</v>
      </c>
      <c r="M11" s="54"/>
      <c r="O11" s="160"/>
      <c r="P11" s="51" t="s">
        <v>35</v>
      </c>
      <c r="Q11" s="67"/>
      <c r="R11" s="69"/>
      <c r="S11" s="69"/>
      <c r="T11" s="69"/>
      <c r="U11" s="69"/>
      <c r="V11" s="65"/>
      <c r="W11" s="53">
        <v>150</v>
      </c>
      <c r="X11" s="50">
        <f t="shared" si="0"/>
        <v>5</v>
      </c>
      <c r="Y11" s="54"/>
    </row>
    <row r="12" spans="3:25" ht="18.75" customHeight="1">
      <c r="C12" s="160"/>
      <c r="D12" s="51"/>
      <c r="E12" s="67"/>
      <c r="F12" s="69"/>
      <c r="G12" s="69"/>
      <c r="H12" s="69"/>
      <c r="I12" s="69"/>
      <c r="J12" s="65"/>
      <c r="K12" s="53"/>
      <c r="L12" s="50"/>
      <c r="M12" s="54"/>
      <c r="O12" s="160"/>
      <c r="P12" s="51" t="s">
        <v>37</v>
      </c>
      <c r="Q12" s="67"/>
      <c r="R12" s="69"/>
      <c r="S12" s="69"/>
      <c r="T12" s="69"/>
      <c r="U12" s="69"/>
      <c r="V12" s="65"/>
      <c r="W12" s="53">
        <v>145.08</v>
      </c>
      <c r="X12" s="50">
        <f t="shared" si="0"/>
        <v>6</v>
      </c>
      <c r="Y12" s="54"/>
    </row>
    <row r="13" spans="3:25" ht="18.75" customHeight="1">
      <c r="C13" s="160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60"/>
      <c r="P13" s="51" t="s">
        <v>39</v>
      </c>
      <c r="Q13" s="67"/>
      <c r="R13" s="69"/>
      <c r="S13" s="69"/>
      <c r="T13" s="69"/>
      <c r="U13" s="69"/>
      <c r="V13" s="65"/>
      <c r="W13" s="53">
        <v>144.24</v>
      </c>
      <c r="X13" s="50">
        <f t="shared" si="0"/>
        <v>7</v>
      </c>
      <c r="Y13" s="54"/>
    </row>
    <row r="14" spans="3:25" ht="18.75" customHeight="1">
      <c r="C14" s="160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60"/>
      <c r="P14" s="51" t="s">
        <v>41</v>
      </c>
      <c r="Q14" s="67"/>
      <c r="R14" s="69"/>
      <c r="S14" s="69"/>
      <c r="T14" s="69"/>
      <c r="U14" s="69"/>
      <c r="V14" s="65"/>
      <c r="W14" s="53">
        <v>136</v>
      </c>
      <c r="X14" s="50">
        <f t="shared" si="0"/>
        <v>8</v>
      </c>
      <c r="Y14" s="54"/>
    </row>
    <row r="15" spans="3:25" ht="18.75" customHeight="1">
      <c r="C15" s="160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60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60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60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60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60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60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60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60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0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60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0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60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0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60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0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60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0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60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0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60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0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60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0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15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15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18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18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3" t="s">
        <v>17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5"/>
      <c r="O29" s="173" t="s">
        <v>19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7"/>
      <c r="AB29" s="86"/>
    </row>
    <row r="30" spans="3:28" ht="31.5" thickBot="1">
      <c r="C30" s="58"/>
      <c r="D30" s="60" t="s">
        <v>5</v>
      </c>
      <c r="E30" s="71" t="s">
        <v>12</v>
      </c>
      <c r="F30" s="72" t="s">
        <v>11</v>
      </c>
      <c r="G30" s="72" t="s">
        <v>13</v>
      </c>
      <c r="H30" s="72" t="s">
        <v>14</v>
      </c>
      <c r="I30" s="72" t="s">
        <v>10</v>
      </c>
      <c r="J30" s="73" t="s">
        <v>9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12</v>
      </c>
      <c r="R30" s="72" t="s">
        <v>11</v>
      </c>
      <c r="S30" s="72" t="s">
        <v>13</v>
      </c>
      <c r="T30" s="72" t="s">
        <v>14</v>
      </c>
      <c r="U30" s="72" t="s">
        <v>10</v>
      </c>
      <c r="V30" s="73" t="s">
        <v>9</v>
      </c>
      <c r="W30" s="61" t="s">
        <v>7</v>
      </c>
      <c r="X30" s="62" t="s">
        <v>8</v>
      </c>
      <c r="Y30" s="54"/>
      <c r="AB30" s="86"/>
    </row>
    <row r="31" spans="3:25" ht="18.75" customHeight="1">
      <c r="C31" s="160" t="s">
        <v>27</v>
      </c>
      <c r="D31" s="52" t="s">
        <v>38</v>
      </c>
      <c r="E31" s="67"/>
      <c r="F31" s="69"/>
      <c r="G31" s="69"/>
      <c r="H31" s="69"/>
      <c r="I31" s="69"/>
      <c r="J31" s="65"/>
      <c r="K31" s="53">
        <v>212</v>
      </c>
      <c r="L31" s="50">
        <f aca="true" t="shared" si="1" ref="L31:L37">IF(K31=0,0,RANK(K31,K$31:K$50))</f>
        <v>1</v>
      </c>
      <c r="M31" s="54"/>
      <c r="O31" s="160" t="s">
        <v>27</v>
      </c>
      <c r="P31" s="52" t="s">
        <v>33</v>
      </c>
      <c r="Q31" s="67"/>
      <c r="R31" s="69"/>
      <c r="S31" s="69"/>
      <c r="T31" s="69"/>
      <c r="U31" s="69"/>
      <c r="V31" s="65"/>
      <c r="W31" s="53">
        <v>153.15</v>
      </c>
      <c r="X31" s="50">
        <f aca="true" t="shared" si="2" ref="X31:X36">IF(W31=0,0,RANK(W31,W$31:W$50))</f>
        <v>1</v>
      </c>
      <c r="Y31" s="54"/>
    </row>
    <row r="32" spans="3:25" ht="18.75" customHeight="1">
      <c r="C32" s="160"/>
      <c r="D32" s="51" t="s">
        <v>40</v>
      </c>
      <c r="E32" s="67"/>
      <c r="F32" s="69"/>
      <c r="G32" s="69"/>
      <c r="H32" s="69"/>
      <c r="I32" s="69"/>
      <c r="J32" s="65"/>
      <c r="K32" s="53">
        <v>204</v>
      </c>
      <c r="L32" s="50">
        <f t="shared" si="1"/>
        <v>2</v>
      </c>
      <c r="M32" s="54"/>
      <c r="O32" s="160"/>
      <c r="P32" s="51" t="s">
        <v>36</v>
      </c>
      <c r="Q32" s="67"/>
      <c r="R32" s="69"/>
      <c r="S32" s="69"/>
      <c r="T32" s="69"/>
      <c r="U32" s="69"/>
      <c r="V32" s="65"/>
      <c r="W32" s="53">
        <v>145.09</v>
      </c>
      <c r="X32" s="50">
        <f t="shared" si="2"/>
        <v>2</v>
      </c>
      <c r="Y32" s="54"/>
    </row>
    <row r="33" spans="3:25" ht="18.75" customHeight="1">
      <c r="C33" s="160"/>
      <c r="D33" s="51" t="s">
        <v>43</v>
      </c>
      <c r="E33" s="67"/>
      <c r="F33" s="69"/>
      <c r="G33" s="69"/>
      <c r="H33" s="69"/>
      <c r="I33" s="69"/>
      <c r="J33" s="65"/>
      <c r="K33" s="53">
        <v>200.27</v>
      </c>
      <c r="L33" s="50">
        <f t="shared" si="1"/>
        <v>3</v>
      </c>
      <c r="M33" s="54"/>
      <c r="O33" s="160"/>
      <c r="P33" s="51" t="s">
        <v>38</v>
      </c>
      <c r="Q33" s="67"/>
      <c r="R33" s="69"/>
      <c r="S33" s="69"/>
      <c r="T33" s="69"/>
      <c r="U33" s="69"/>
      <c r="V33" s="65"/>
      <c r="W33" s="53">
        <v>144.27</v>
      </c>
      <c r="X33" s="50">
        <f t="shared" si="2"/>
        <v>3</v>
      </c>
      <c r="Y33" s="54"/>
    </row>
    <row r="34" spans="3:25" ht="18.75" customHeight="1">
      <c r="C34" s="160"/>
      <c r="D34" s="51" t="s">
        <v>42</v>
      </c>
      <c r="E34" s="67"/>
      <c r="F34" s="69"/>
      <c r="G34" s="69"/>
      <c r="H34" s="69"/>
      <c r="I34" s="69"/>
      <c r="J34" s="65"/>
      <c r="K34" s="53">
        <v>200.19</v>
      </c>
      <c r="L34" s="50">
        <f t="shared" si="1"/>
        <v>4</v>
      </c>
      <c r="M34" s="54"/>
      <c r="O34" s="160"/>
      <c r="P34" s="51" t="s">
        <v>40</v>
      </c>
      <c r="Q34" s="67"/>
      <c r="R34" s="69"/>
      <c r="S34" s="69"/>
      <c r="T34" s="69"/>
      <c r="U34" s="69"/>
      <c r="V34" s="65"/>
      <c r="W34" s="53">
        <v>141</v>
      </c>
      <c r="X34" s="50">
        <f t="shared" si="2"/>
        <v>4</v>
      </c>
      <c r="Y34" s="54"/>
    </row>
    <row r="35" spans="3:25" ht="18.75" customHeight="1">
      <c r="C35" s="160"/>
      <c r="D35" s="51" t="s">
        <v>37</v>
      </c>
      <c r="E35" s="67"/>
      <c r="F35" s="69"/>
      <c r="G35" s="69"/>
      <c r="H35" s="69"/>
      <c r="I35" s="69"/>
      <c r="J35" s="65"/>
      <c r="K35" s="126">
        <v>200.1</v>
      </c>
      <c r="L35" s="50">
        <f t="shared" si="1"/>
        <v>5</v>
      </c>
      <c r="M35" s="54"/>
      <c r="O35" s="160"/>
      <c r="P35" s="51" t="s">
        <v>42</v>
      </c>
      <c r="Q35" s="67"/>
      <c r="R35" s="69"/>
      <c r="S35" s="69"/>
      <c r="T35" s="69"/>
      <c r="U35" s="69"/>
      <c r="V35" s="65"/>
      <c r="W35" s="126">
        <v>136.2</v>
      </c>
      <c r="X35" s="50">
        <f t="shared" si="2"/>
        <v>5</v>
      </c>
      <c r="Y35" s="54"/>
    </row>
    <row r="36" spans="3:25" ht="18.75" customHeight="1">
      <c r="C36" s="160"/>
      <c r="D36" s="51" t="s">
        <v>36</v>
      </c>
      <c r="E36" s="67"/>
      <c r="F36" s="69"/>
      <c r="G36" s="69"/>
      <c r="H36" s="69"/>
      <c r="I36" s="69"/>
      <c r="J36" s="65"/>
      <c r="K36" s="53">
        <v>186</v>
      </c>
      <c r="L36" s="50">
        <f t="shared" si="1"/>
        <v>6</v>
      </c>
      <c r="M36" s="54"/>
      <c r="O36" s="160"/>
      <c r="P36" s="51" t="s">
        <v>43</v>
      </c>
      <c r="Q36" s="67"/>
      <c r="R36" s="69"/>
      <c r="S36" s="69"/>
      <c r="T36" s="69"/>
      <c r="U36" s="69"/>
      <c r="V36" s="65"/>
      <c r="W36" s="53">
        <v>133</v>
      </c>
      <c r="X36" s="50">
        <f t="shared" si="2"/>
        <v>6</v>
      </c>
      <c r="Y36" s="54"/>
    </row>
    <row r="37" spans="3:25" ht="18.75" customHeight="1">
      <c r="C37" s="160"/>
      <c r="D37" s="51" t="s">
        <v>35</v>
      </c>
      <c r="E37" s="67"/>
      <c r="F37" s="69"/>
      <c r="G37" s="69"/>
      <c r="H37" s="69"/>
      <c r="I37" s="69"/>
      <c r="J37" s="65"/>
      <c r="K37" s="53">
        <v>184</v>
      </c>
      <c r="L37" s="50">
        <f t="shared" si="1"/>
        <v>7</v>
      </c>
      <c r="M37" s="54"/>
      <c r="O37" s="160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60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0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60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0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60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0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60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0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60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0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60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0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60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0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60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0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60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0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60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0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60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0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60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0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60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60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15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15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P5:P6"/>
    <mergeCell ref="E5:E6"/>
    <mergeCell ref="F5:F6"/>
    <mergeCell ref="G5:G6"/>
    <mergeCell ref="H5:H6"/>
    <mergeCell ref="I5:I6"/>
    <mergeCell ref="J5:J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</mergeCells>
  <printOptions/>
  <pageMargins left="0.7" right="0.7" top="0.75" bottom="0.75" header="0.3" footer="0.3"/>
  <pageSetup fitToHeight="1" fitToWidth="1" horizontalDpi="600" verticalDpi="600" orientation="portrait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5" width="7.00390625" style="0" customWidth="1"/>
    <col min="6" max="7" width="7.00390625" style="0" hidden="1" customWidth="1"/>
    <col min="8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17" width="7.00390625" style="0" customWidth="1"/>
    <col min="18" max="19" width="7.00390625" style="0" hidden="1" customWidth="1"/>
    <col min="20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54" t="s">
        <v>46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6"/>
    </row>
    <row r="3" ht="12.75" customHeight="1" thickBot="1"/>
    <row r="4" spans="2:24" ht="50.25" customHeight="1" thickBot="1">
      <c r="B4" s="161" t="s">
        <v>17</v>
      </c>
      <c r="C4" s="162"/>
      <c r="D4" s="162"/>
      <c r="E4" s="162"/>
      <c r="F4" s="162"/>
      <c r="G4" s="162"/>
      <c r="H4" s="162"/>
      <c r="I4" s="162"/>
      <c r="J4" s="162"/>
      <c r="K4" s="162"/>
      <c r="L4" s="163"/>
      <c r="N4" s="161" t="s">
        <v>19</v>
      </c>
      <c r="O4" s="164"/>
      <c r="P4" s="164"/>
      <c r="Q4" s="164"/>
      <c r="R4" s="164"/>
      <c r="S4" s="164"/>
      <c r="T4" s="164"/>
      <c r="U4" s="164"/>
      <c r="V4" s="164"/>
      <c r="W4" s="164"/>
      <c r="X4" s="165"/>
    </row>
    <row r="5" spans="2:24" ht="15" customHeight="1">
      <c r="B5" s="58"/>
      <c r="C5" s="166" t="s">
        <v>5</v>
      </c>
      <c r="D5" s="167" t="s">
        <v>12</v>
      </c>
      <c r="E5" s="169" t="s">
        <v>11</v>
      </c>
      <c r="F5" s="169" t="s">
        <v>13</v>
      </c>
      <c r="G5" s="169" t="s">
        <v>14</v>
      </c>
      <c r="H5" s="169" t="s">
        <v>10</v>
      </c>
      <c r="I5" s="171" t="s">
        <v>9</v>
      </c>
      <c r="J5" s="157" t="s">
        <v>7</v>
      </c>
      <c r="K5" s="159" t="s">
        <v>8</v>
      </c>
      <c r="L5" s="54"/>
      <c r="N5" s="58"/>
      <c r="O5" s="166" t="s">
        <v>5</v>
      </c>
      <c r="P5" s="167" t="s">
        <v>12</v>
      </c>
      <c r="Q5" s="169" t="s">
        <v>11</v>
      </c>
      <c r="R5" s="169" t="s">
        <v>13</v>
      </c>
      <c r="S5" s="169" t="s">
        <v>14</v>
      </c>
      <c r="T5" s="169" t="s">
        <v>10</v>
      </c>
      <c r="U5" s="171" t="s">
        <v>9</v>
      </c>
      <c r="V5" s="157" t="s">
        <v>7</v>
      </c>
      <c r="W5" s="159" t="s">
        <v>8</v>
      </c>
      <c r="X5" s="54"/>
    </row>
    <row r="6" spans="2:24" ht="16.5" customHeight="1" thickBot="1">
      <c r="B6" s="58"/>
      <c r="C6" s="178"/>
      <c r="D6" s="168"/>
      <c r="E6" s="170"/>
      <c r="F6" s="170"/>
      <c r="G6" s="170"/>
      <c r="H6" s="170"/>
      <c r="I6" s="172"/>
      <c r="J6" s="178"/>
      <c r="K6" s="158"/>
      <c r="L6" s="54"/>
      <c r="N6" s="58"/>
      <c r="O6" s="158"/>
      <c r="P6" s="168"/>
      <c r="Q6" s="170"/>
      <c r="R6" s="170"/>
      <c r="S6" s="170"/>
      <c r="T6" s="170"/>
      <c r="U6" s="172"/>
      <c r="V6" s="158"/>
      <c r="W6" s="158"/>
      <c r="X6" s="54"/>
    </row>
    <row r="7" spans="2:24" ht="18.75" customHeight="1">
      <c r="B7" s="160" t="s">
        <v>6</v>
      </c>
      <c r="C7" s="52" t="s">
        <v>48</v>
      </c>
      <c r="D7" s="67">
        <v>93</v>
      </c>
      <c r="E7" s="69">
        <v>94</v>
      </c>
      <c r="F7" s="69"/>
      <c r="G7" s="69"/>
      <c r="H7" s="69">
        <v>88</v>
      </c>
      <c r="I7" s="65">
        <v>87</v>
      </c>
      <c r="J7" s="53">
        <v>362.39</v>
      </c>
      <c r="K7" s="50">
        <f aca="true" t="shared" si="0" ref="K7:K13">IF(J7=0,0,RANK(J7,J$7:J$26))</f>
        <v>1</v>
      </c>
      <c r="L7" s="54"/>
      <c r="N7" s="160" t="s">
        <v>6</v>
      </c>
      <c r="O7" s="52" t="s">
        <v>47</v>
      </c>
      <c r="P7" s="67">
        <v>73</v>
      </c>
      <c r="Q7" s="69">
        <v>77</v>
      </c>
      <c r="R7" s="69"/>
      <c r="S7" s="69"/>
      <c r="T7" s="69">
        <v>75</v>
      </c>
      <c r="U7" s="65">
        <v>73</v>
      </c>
      <c r="V7" s="53">
        <f>SUM(P7:U7)</f>
        <v>298</v>
      </c>
      <c r="W7" s="50">
        <f aca="true" t="shared" si="1" ref="W7:W15">IF(V7=0,0,RANK(V7,V$7:V$26))</f>
        <v>1</v>
      </c>
      <c r="X7" s="54"/>
    </row>
    <row r="8" spans="2:24" ht="18.75" customHeight="1">
      <c r="B8" s="160"/>
      <c r="C8" s="51" t="s">
        <v>34</v>
      </c>
      <c r="D8" s="67">
        <v>91</v>
      </c>
      <c r="E8" s="69">
        <v>93</v>
      </c>
      <c r="F8" s="69"/>
      <c r="G8" s="69"/>
      <c r="H8" s="69">
        <v>89</v>
      </c>
      <c r="I8" s="65">
        <v>89</v>
      </c>
      <c r="J8" s="53">
        <v>362.37</v>
      </c>
      <c r="K8" s="50">
        <f t="shared" si="0"/>
        <v>2</v>
      </c>
      <c r="L8" s="54"/>
      <c r="N8" s="160"/>
      <c r="O8" s="51" t="s">
        <v>31</v>
      </c>
      <c r="P8" s="67">
        <v>73</v>
      </c>
      <c r="Q8" s="69">
        <v>74</v>
      </c>
      <c r="R8" s="69"/>
      <c r="S8" s="69"/>
      <c r="T8" s="69">
        <v>75</v>
      </c>
      <c r="U8" s="65">
        <v>70</v>
      </c>
      <c r="V8" s="53">
        <f>SUM(P8:U8)</f>
        <v>292</v>
      </c>
      <c r="W8" s="50">
        <f t="shared" si="1"/>
        <v>2</v>
      </c>
      <c r="X8" s="54"/>
    </row>
    <row r="9" spans="2:24" ht="18.75" customHeight="1">
      <c r="B9" s="160"/>
      <c r="C9" s="51" t="s">
        <v>47</v>
      </c>
      <c r="D9" s="67">
        <v>91</v>
      </c>
      <c r="E9" s="69">
        <v>92</v>
      </c>
      <c r="F9" s="69"/>
      <c r="G9" s="69"/>
      <c r="H9" s="69">
        <v>89</v>
      </c>
      <c r="I9" s="65">
        <v>83</v>
      </c>
      <c r="J9" s="53">
        <f>SUM(D9:I9)</f>
        <v>355</v>
      </c>
      <c r="K9" s="50">
        <f t="shared" si="0"/>
        <v>3</v>
      </c>
      <c r="L9" s="54"/>
      <c r="N9" s="160"/>
      <c r="O9" s="51" t="s">
        <v>30</v>
      </c>
      <c r="P9" s="67">
        <v>70</v>
      </c>
      <c r="Q9" s="69">
        <v>73</v>
      </c>
      <c r="R9" s="69"/>
      <c r="S9" s="69"/>
      <c r="T9" s="69">
        <v>69</v>
      </c>
      <c r="U9" s="65">
        <v>69</v>
      </c>
      <c r="V9" s="53">
        <f>SUM(P9:U9)</f>
        <v>281</v>
      </c>
      <c r="W9" s="50">
        <f t="shared" si="1"/>
        <v>3</v>
      </c>
      <c r="X9" s="54"/>
    </row>
    <row r="10" spans="2:24" ht="18.75" customHeight="1">
      <c r="B10" s="160"/>
      <c r="C10" s="51" t="s">
        <v>31</v>
      </c>
      <c r="D10" s="67">
        <v>86</v>
      </c>
      <c r="E10" s="69">
        <v>94</v>
      </c>
      <c r="F10" s="69"/>
      <c r="G10" s="69"/>
      <c r="H10" s="69">
        <v>84</v>
      </c>
      <c r="I10" s="65">
        <v>89</v>
      </c>
      <c r="J10" s="53">
        <f>SUM(D10:I10)</f>
        <v>353</v>
      </c>
      <c r="K10" s="50">
        <f t="shared" si="0"/>
        <v>4</v>
      </c>
      <c r="L10" s="54"/>
      <c r="N10" s="160"/>
      <c r="O10" s="51" t="s">
        <v>34</v>
      </c>
      <c r="P10" s="67">
        <v>70</v>
      </c>
      <c r="Q10" s="69">
        <v>73</v>
      </c>
      <c r="R10" s="69"/>
      <c r="S10" s="69"/>
      <c r="T10" s="69">
        <v>72</v>
      </c>
      <c r="U10" s="65">
        <v>64</v>
      </c>
      <c r="V10" s="53">
        <f>SUM(P10:U10)</f>
        <v>279</v>
      </c>
      <c r="W10" s="50">
        <f t="shared" si="1"/>
        <v>4</v>
      </c>
      <c r="X10" s="54"/>
    </row>
    <row r="11" spans="2:24" ht="18.75" customHeight="1">
      <c r="B11" s="160"/>
      <c r="C11" s="51" t="s">
        <v>32</v>
      </c>
      <c r="D11" s="67">
        <v>84</v>
      </c>
      <c r="E11" s="69">
        <v>87</v>
      </c>
      <c r="F11" s="69"/>
      <c r="G11" s="69"/>
      <c r="H11" s="69">
        <v>81</v>
      </c>
      <c r="I11" s="65">
        <v>80</v>
      </c>
      <c r="J11" s="53">
        <f>SUM(D11:I11)</f>
        <v>332</v>
      </c>
      <c r="K11" s="50">
        <f t="shared" si="0"/>
        <v>5</v>
      </c>
      <c r="L11" s="54"/>
      <c r="N11" s="160"/>
      <c r="O11" s="51" t="s">
        <v>49</v>
      </c>
      <c r="P11" s="67">
        <v>69</v>
      </c>
      <c r="Q11" s="69">
        <v>72</v>
      </c>
      <c r="R11" s="69"/>
      <c r="S11" s="69"/>
      <c r="T11" s="69">
        <v>72</v>
      </c>
      <c r="U11" s="65">
        <v>65</v>
      </c>
      <c r="V11" s="53">
        <v>278.31</v>
      </c>
      <c r="W11" s="50">
        <f t="shared" si="1"/>
        <v>5</v>
      </c>
      <c r="X11" s="54"/>
    </row>
    <row r="12" spans="2:24" ht="18.75" customHeight="1">
      <c r="B12" s="160"/>
      <c r="C12" s="51" t="s">
        <v>49</v>
      </c>
      <c r="D12" s="67">
        <v>82</v>
      </c>
      <c r="E12" s="69">
        <v>77</v>
      </c>
      <c r="F12" s="69"/>
      <c r="G12" s="69"/>
      <c r="H12" s="69">
        <v>62</v>
      </c>
      <c r="I12" s="65">
        <v>65</v>
      </c>
      <c r="J12" s="53">
        <f>SUM(D12:I12)</f>
        <v>286</v>
      </c>
      <c r="K12" s="50">
        <f t="shared" si="0"/>
        <v>6</v>
      </c>
      <c r="L12" s="54"/>
      <c r="N12" s="160"/>
      <c r="O12" s="51" t="s">
        <v>32</v>
      </c>
      <c r="P12" s="67">
        <v>74</v>
      </c>
      <c r="Q12" s="69">
        <v>68</v>
      </c>
      <c r="R12" s="69"/>
      <c r="S12" s="69"/>
      <c r="T12" s="69">
        <v>70</v>
      </c>
      <c r="U12" s="65">
        <v>66</v>
      </c>
      <c r="V12" s="53">
        <v>278.1</v>
      </c>
      <c r="W12" s="50">
        <f t="shared" si="1"/>
        <v>6</v>
      </c>
      <c r="X12" s="54"/>
    </row>
    <row r="13" spans="2:24" ht="18.75" customHeight="1">
      <c r="B13" s="160"/>
      <c r="C13" s="51" t="s">
        <v>39</v>
      </c>
      <c r="D13" s="67">
        <v>47</v>
      </c>
      <c r="E13" s="69">
        <v>71</v>
      </c>
      <c r="F13" s="69"/>
      <c r="G13" s="69"/>
      <c r="H13" s="69">
        <v>8</v>
      </c>
      <c r="I13" s="65">
        <v>58</v>
      </c>
      <c r="J13" s="53">
        <f>SUM(D13:I13)</f>
        <v>184</v>
      </c>
      <c r="K13" s="50">
        <f t="shared" si="0"/>
        <v>7</v>
      </c>
      <c r="L13" s="54"/>
      <c r="N13" s="160"/>
      <c r="O13" s="51" t="s">
        <v>39</v>
      </c>
      <c r="P13" s="67">
        <v>67</v>
      </c>
      <c r="Q13" s="69">
        <v>70</v>
      </c>
      <c r="R13" s="69"/>
      <c r="S13" s="69"/>
      <c r="T13" s="69">
        <v>66</v>
      </c>
      <c r="U13" s="65">
        <v>61</v>
      </c>
      <c r="V13" s="53">
        <f>SUM(P13:U13)</f>
        <v>264</v>
      </c>
      <c r="W13" s="50">
        <f t="shared" si="1"/>
        <v>7</v>
      </c>
      <c r="X13" s="54"/>
    </row>
    <row r="14" spans="2:24" ht="18.75" customHeight="1">
      <c r="B14" s="160"/>
      <c r="C14" s="51"/>
      <c r="D14" s="67"/>
      <c r="E14" s="69"/>
      <c r="F14" s="69"/>
      <c r="G14" s="69"/>
      <c r="H14" s="69"/>
      <c r="I14" s="65"/>
      <c r="J14" s="53"/>
      <c r="K14" s="50"/>
      <c r="L14" s="54"/>
      <c r="N14" s="160"/>
      <c r="O14" s="51" t="s">
        <v>35</v>
      </c>
      <c r="P14" s="67">
        <v>59</v>
      </c>
      <c r="Q14" s="69">
        <v>57</v>
      </c>
      <c r="R14" s="69"/>
      <c r="S14" s="69"/>
      <c r="T14" s="69">
        <v>58</v>
      </c>
      <c r="U14" s="65">
        <v>54</v>
      </c>
      <c r="V14" s="53">
        <f>SUM(P14:U14)</f>
        <v>228</v>
      </c>
      <c r="W14" s="50">
        <f t="shared" si="1"/>
        <v>8</v>
      </c>
      <c r="X14" s="54"/>
    </row>
    <row r="15" spans="2:24" ht="18.75" customHeight="1">
      <c r="B15" s="160"/>
      <c r="C15" s="51"/>
      <c r="D15" s="67"/>
      <c r="E15" s="69"/>
      <c r="F15" s="69"/>
      <c r="G15" s="69"/>
      <c r="H15" s="69"/>
      <c r="I15" s="65"/>
      <c r="J15" s="53"/>
      <c r="K15" s="50"/>
      <c r="L15" s="54"/>
      <c r="N15" s="160"/>
      <c r="O15" s="51" t="s">
        <v>48</v>
      </c>
      <c r="P15" s="67">
        <v>65</v>
      </c>
      <c r="Q15" s="69">
        <v>74</v>
      </c>
      <c r="R15" s="69"/>
      <c r="S15" s="69"/>
      <c r="T15" s="69">
        <v>16</v>
      </c>
      <c r="U15" s="65">
        <v>59</v>
      </c>
      <c r="V15" s="53">
        <f>SUM(P15:U15)</f>
        <v>214</v>
      </c>
      <c r="W15" s="50">
        <f t="shared" si="1"/>
        <v>9</v>
      </c>
      <c r="X15" s="54"/>
    </row>
    <row r="16" spans="2:24" ht="18.75" customHeight="1">
      <c r="B16" s="160"/>
      <c r="C16" s="51"/>
      <c r="D16" s="67"/>
      <c r="E16" s="69"/>
      <c r="F16" s="69"/>
      <c r="G16" s="69"/>
      <c r="H16" s="69"/>
      <c r="I16" s="65"/>
      <c r="J16" s="53"/>
      <c r="K16" s="50"/>
      <c r="L16" s="54"/>
      <c r="N16" s="160"/>
      <c r="O16" s="51"/>
      <c r="P16" s="67"/>
      <c r="Q16" s="69"/>
      <c r="R16" s="69"/>
      <c r="S16" s="69"/>
      <c r="T16" s="69"/>
      <c r="U16" s="65"/>
      <c r="V16" s="53"/>
      <c r="W16" s="50"/>
      <c r="X16" s="54"/>
    </row>
    <row r="17" spans="2:24" ht="18.75" customHeight="1">
      <c r="B17" s="160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60"/>
      <c r="O17" s="51"/>
      <c r="P17" s="67"/>
      <c r="Q17" s="69"/>
      <c r="R17" s="69"/>
      <c r="S17" s="69"/>
      <c r="T17" s="69"/>
      <c r="U17" s="65"/>
      <c r="V17" s="53"/>
      <c r="W17" s="50"/>
      <c r="X17" s="54"/>
    </row>
    <row r="18" spans="2:24" ht="18.75" customHeight="1">
      <c r="B18" s="160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60"/>
      <c r="O18" s="51"/>
      <c r="P18" s="67"/>
      <c r="Q18" s="69"/>
      <c r="R18" s="69"/>
      <c r="S18" s="69"/>
      <c r="T18" s="69"/>
      <c r="U18" s="65"/>
      <c r="V18" s="53"/>
      <c r="W18" s="50"/>
      <c r="X18" s="54"/>
    </row>
    <row r="19" spans="2:24" ht="18.75" customHeight="1">
      <c r="B19" s="160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60"/>
      <c r="O19" s="51"/>
      <c r="P19" s="67"/>
      <c r="Q19" s="69"/>
      <c r="R19" s="69"/>
      <c r="S19" s="69"/>
      <c r="T19" s="69"/>
      <c r="U19" s="65"/>
      <c r="V19" s="53"/>
      <c r="W19" s="50"/>
      <c r="X19" s="54"/>
    </row>
    <row r="20" spans="2:24" ht="18.75" customHeight="1">
      <c r="B20" s="160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60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60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60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60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60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60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60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60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60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60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60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60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60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15</v>
      </c>
      <c r="D27" s="90"/>
      <c r="E27" s="90"/>
      <c r="F27" s="90"/>
      <c r="G27" s="90"/>
      <c r="H27" s="90"/>
      <c r="I27" s="90"/>
      <c r="J27" s="90"/>
      <c r="K27" s="90"/>
      <c r="L27" s="87"/>
      <c r="N27" s="98"/>
      <c r="O27" s="93" t="s">
        <v>15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18</v>
      </c>
      <c r="D28" s="91"/>
      <c r="E28" s="91"/>
      <c r="F28" s="91"/>
      <c r="G28" s="91"/>
      <c r="H28" s="91"/>
      <c r="I28" s="91"/>
      <c r="J28" s="91"/>
      <c r="K28" s="91"/>
      <c r="L28" s="87"/>
      <c r="N28" s="98"/>
      <c r="O28" s="94" t="s">
        <v>18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73" t="s">
        <v>17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5"/>
      <c r="N29" s="173" t="s">
        <v>19</v>
      </c>
      <c r="O29" s="176"/>
      <c r="P29" s="176"/>
      <c r="Q29" s="176"/>
      <c r="R29" s="176"/>
      <c r="S29" s="176"/>
      <c r="T29" s="176"/>
      <c r="U29" s="176"/>
      <c r="V29" s="176"/>
      <c r="W29" s="176"/>
      <c r="X29" s="177"/>
      <c r="AA29" s="86"/>
    </row>
    <row r="30" spans="2:27" ht="31.5" thickBot="1">
      <c r="B30" s="58"/>
      <c r="C30" s="97" t="s">
        <v>5</v>
      </c>
      <c r="D30" s="71" t="s">
        <v>12</v>
      </c>
      <c r="E30" s="72" t="s">
        <v>11</v>
      </c>
      <c r="F30" s="72" t="s">
        <v>13</v>
      </c>
      <c r="G30" s="72" t="s">
        <v>14</v>
      </c>
      <c r="H30" s="72" t="s">
        <v>10</v>
      </c>
      <c r="I30" s="73" t="s">
        <v>9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12</v>
      </c>
      <c r="Q30" s="72" t="s">
        <v>11</v>
      </c>
      <c r="R30" s="72" t="s">
        <v>13</v>
      </c>
      <c r="S30" s="72" t="s">
        <v>14</v>
      </c>
      <c r="T30" s="72" t="s">
        <v>10</v>
      </c>
      <c r="U30" s="73" t="s">
        <v>9</v>
      </c>
      <c r="V30" s="61" t="s">
        <v>7</v>
      </c>
      <c r="W30" s="62" t="s">
        <v>8</v>
      </c>
      <c r="X30" s="54"/>
      <c r="AA30" s="86"/>
    </row>
    <row r="31" spans="2:24" ht="18.75" customHeight="1">
      <c r="B31" s="160" t="s">
        <v>27</v>
      </c>
      <c r="C31" s="52" t="s">
        <v>50</v>
      </c>
      <c r="D31" s="67">
        <v>80</v>
      </c>
      <c r="E31" s="69">
        <v>81</v>
      </c>
      <c r="F31" s="69"/>
      <c r="G31" s="69"/>
      <c r="H31" s="69">
        <v>80</v>
      </c>
      <c r="I31" s="65">
        <v>70</v>
      </c>
      <c r="J31" s="53">
        <f>SUM(D31:I31)</f>
        <v>311</v>
      </c>
      <c r="K31" s="50">
        <f>IF(J31=0,0,RANK(J31,J$31:J$50))</f>
        <v>1</v>
      </c>
      <c r="L31" s="54"/>
      <c r="N31" s="160" t="s">
        <v>27</v>
      </c>
      <c r="O31" s="52" t="s">
        <v>50</v>
      </c>
      <c r="P31" s="67">
        <v>67</v>
      </c>
      <c r="Q31" s="69">
        <v>66</v>
      </c>
      <c r="R31" s="69"/>
      <c r="S31" s="69"/>
      <c r="T31" s="69">
        <v>66</v>
      </c>
      <c r="U31" s="65">
        <v>63</v>
      </c>
      <c r="V31" s="53">
        <f aca="true" t="shared" si="2" ref="V31:V36">SUM(P31:U31)</f>
        <v>262</v>
      </c>
      <c r="W31" s="50">
        <f aca="true" t="shared" si="3" ref="W31:W36">IF(V31=0,0,RANK(V31,V$31:V$50))</f>
        <v>1</v>
      </c>
      <c r="X31" s="54"/>
    </row>
    <row r="32" spans="2:24" ht="18.75" customHeight="1">
      <c r="B32" s="160"/>
      <c r="C32" s="51" t="s">
        <v>51</v>
      </c>
      <c r="D32" s="67">
        <v>69</v>
      </c>
      <c r="E32" s="69">
        <v>71</v>
      </c>
      <c r="F32" s="69"/>
      <c r="G32" s="69"/>
      <c r="H32" s="69">
        <v>69</v>
      </c>
      <c r="I32" s="65">
        <v>64</v>
      </c>
      <c r="J32" s="53">
        <f>SUM(D32:I32)</f>
        <v>273</v>
      </c>
      <c r="K32" s="50">
        <f>IF(J32=0,0,RANK(J32,J$31:J$50))</f>
        <v>2</v>
      </c>
      <c r="L32" s="54"/>
      <c r="N32" s="160"/>
      <c r="O32" s="51" t="s">
        <v>33</v>
      </c>
      <c r="P32" s="67">
        <v>62</v>
      </c>
      <c r="Q32" s="69">
        <v>67</v>
      </c>
      <c r="R32" s="69"/>
      <c r="S32" s="69"/>
      <c r="T32" s="69">
        <v>63</v>
      </c>
      <c r="U32" s="65">
        <v>63</v>
      </c>
      <c r="V32" s="53">
        <f t="shared" si="2"/>
        <v>255</v>
      </c>
      <c r="W32" s="50">
        <f t="shared" si="3"/>
        <v>2</v>
      </c>
      <c r="X32" s="54"/>
    </row>
    <row r="33" spans="2:24" ht="18.75" customHeight="1">
      <c r="B33" s="160"/>
      <c r="C33" s="51" t="s">
        <v>38</v>
      </c>
      <c r="D33" s="67">
        <v>64</v>
      </c>
      <c r="E33" s="69">
        <v>65</v>
      </c>
      <c r="F33" s="69"/>
      <c r="G33" s="69"/>
      <c r="H33" s="69">
        <v>63</v>
      </c>
      <c r="I33" s="65">
        <v>53</v>
      </c>
      <c r="J33" s="53">
        <f>SUM(D33:I33)</f>
        <v>245</v>
      </c>
      <c r="K33" s="50">
        <f>IF(J33=0,0,RANK(J33,J$31:J$50))</f>
        <v>3</v>
      </c>
      <c r="L33" s="54"/>
      <c r="N33" s="160"/>
      <c r="O33" s="51" t="s">
        <v>51</v>
      </c>
      <c r="P33" s="67">
        <v>57</v>
      </c>
      <c r="Q33" s="69">
        <v>62</v>
      </c>
      <c r="R33" s="69"/>
      <c r="S33" s="69"/>
      <c r="T33" s="69">
        <v>55</v>
      </c>
      <c r="U33" s="65">
        <v>52</v>
      </c>
      <c r="V33" s="53">
        <f t="shared" si="2"/>
        <v>226</v>
      </c>
      <c r="W33" s="50">
        <f t="shared" si="3"/>
        <v>3</v>
      </c>
      <c r="X33" s="54"/>
    </row>
    <row r="34" spans="2:24" ht="18.75" customHeight="1">
      <c r="B34" s="160"/>
      <c r="C34" s="51" t="s">
        <v>40</v>
      </c>
      <c r="D34" s="67">
        <v>63</v>
      </c>
      <c r="E34" s="69">
        <v>62</v>
      </c>
      <c r="F34" s="69"/>
      <c r="G34" s="69"/>
      <c r="H34" s="69">
        <v>63</v>
      </c>
      <c r="I34" s="65">
        <v>55</v>
      </c>
      <c r="J34" s="53">
        <f>SUM(D34:I34)</f>
        <v>243</v>
      </c>
      <c r="K34" s="50">
        <f>IF(J34=0,0,RANK(J34,J$31:J$50))</f>
        <v>4</v>
      </c>
      <c r="L34" s="54"/>
      <c r="N34" s="160"/>
      <c r="O34" s="51" t="s">
        <v>40</v>
      </c>
      <c r="P34" s="67">
        <v>59</v>
      </c>
      <c r="Q34" s="69">
        <v>58</v>
      </c>
      <c r="R34" s="69"/>
      <c r="S34" s="69"/>
      <c r="T34" s="69">
        <v>53</v>
      </c>
      <c r="U34" s="65">
        <v>49</v>
      </c>
      <c r="V34" s="53">
        <f t="shared" si="2"/>
        <v>219</v>
      </c>
      <c r="W34" s="50">
        <f t="shared" si="3"/>
        <v>4</v>
      </c>
      <c r="X34" s="54"/>
    </row>
    <row r="35" spans="2:24" ht="18.75" customHeight="1">
      <c r="B35" s="160"/>
      <c r="C35" s="51" t="s">
        <v>36</v>
      </c>
      <c r="D35" s="67">
        <v>59</v>
      </c>
      <c r="E35" s="69">
        <v>60</v>
      </c>
      <c r="F35" s="69"/>
      <c r="G35" s="69"/>
      <c r="H35" s="69">
        <v>45</v>
      </c>
      <c r="I35" s="65">
        <v>52</v>
      </c>
      <c r="J35" s="53">
        <f>SUM(D35:I35)</f>
        <v>216</v>
      </c>
      <c r="K35" s="50">
        <f>IF(J35=0,0,RANK(J35,J$31:J$50))</f>
        <v>5</v>
      </c>
      <c r="L35" s="54"/>
      <c r="N35" s="160"/>
      <c r="O35" s="51" t="s">
        <v>38</v>
      </c>
      <c r="P35" s="67">
        <v>61</v>
      </c>
      <c r="Q35" s="69">
        <v>50</v>
      </c>
      <c r="R35" s="69"/>
      <c r="S35" s="69"/>
      <c r="T35" s="69">
        <v>51</v>
      </c>
      <c r="U35" s="65">
        <v>50</v>
      </c>
      <c r="V35" s="53">
        <f t="shared" si="2"/>
        <v>212</v>
      </c>
      <c r="W35" s="50">
        <f t="shared" si="3"/>
        <v>5</v>
      </c>
      <c r="X35" s="54"/>
    </row>
    <row r="36" spans="2:24" ht="18.75" customHeight="1">
      <c r="B36" s="160"/>
      <c r="C36" s="51"/>
      <c r="D36" s="67"/>
      <c r="E36" s="69"/>
      <c r="F36" s="69"/>
      <c r="G36" s="69"/>
      <c r="H36" s="69"/>
      <c r="I36" s="65"/>
      <c r="J36" s="53"/>
      <c r="K36" s="50"/>
      <c r="L36" s="54"/>
      <c r="N36" s="160"/>
      <c r="O36" s="51" t="s">
        <v>36</v>
      </c>
      <c r="P36" s="67">
        <v>50</v>
      </c>
      <c r="Q36" s="69">
        <v>0</v>
      </c>
      <c r="R36" s="69"/>
      <c r="S36" s="69"/>
      <c r="T36" s="69">
        <v>50</v>
      </c>
      <c r="U36" s="65">
        <v>37</v>
      </c>
      <c r="V36" s="53">
        <f t="shared" si="2"/>
        <v>137</v>
      </c>
      <c r="W36" s="50">
        <f t="shared" si="3"/>
        <v>6</v>
      </c>
      <c r="X36" s="54"/>
    </row>
    <row r="37" spans="2:24" ht="18.75" customHeight="1">
      <c r="B37" s="160"/>
      <c r="C37" s="51"/>
      <c r="D37" s="67"/>
      <c r="E37" s="69"/>
      <c r="F37" s="69"/>
      <c r="G37" s="69"/>
      <c r="H37" s="69"/>
      <c r="I37" s="65"/>
      <c r="J37" s="53"/>
      <c r="K37" s="50"/>
      <c r="L37" s="54"/>
      <c r="N37" s="160"/>
      <c r="O37" s="51"/>
      <c r="P37" s="67"/>
      <c r="Q37" s="69"/>
      <c r="R37" s="69"/>
      <c r="S37" s="69"/>
      <c r="T37" s="69"/>
      <c r="U37" s="65"/>
      <c r="V37" s="53"/>
      <c r="W37" s="50"/>
      <c r="X37" s="54"/>
    </row>
    <row r="38" spans="2:24" ht="18.75" customHeight="1">
      <c r="B38" s="160"/>
      <c r="C38" s="51"/>
      <c r="D38" s="67"/>
      <c r="E38" s="69"/>
      <c r="F38" s="69"/>
      <c r="G38" s="69"/>
      <c r="H38" s="69"/>
      <c r="I38" s="65"/>
      <c r="J38" s="53"/>
      <c r="K38" s="50"/>
      <c r="L38" s="54"/>
      <c r="N38" s="160"/>
      <c r="O38" s="51"/>
      <c r="P38" s="67"/>
      <c r="Q38" s="69"/>
      <c r="R38" s="69"/>
      <c r="S38" s="69"/>
      <c r="T38" s="69"/>
      <c r="U38" s="65"/>
      <c r="V38" s="53"/>
      <c r="W38" s="50"/>
      <c r="X38" s="54"/>
    </row>
    <row r="39" spans="2:24" ht="18.75" customHeight="1">
      <c r="B39" s="160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60"/>
      <c r="O39" s="51"/>
      <c r="P39" s="67"/>
      <c r="Q39" s="69"/>
      <c r="R39" s="69"/>
      <c r="S39" s="69"/>
      <c r="T39" s="69"/>
      <c r="U39" s="65"/>
      <c r="V39" s="53"/>
      <c r="W39" s="50"/>
      <c r="X39" s="54"/>
    </row>
    <row r="40" spans="2:24" ht="18.75" customHeight="1">
      <c r="B40" s="160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60"/>
      <c r="O40" s="51"/>
      <c r="P40" s="67"/>
      <c r="Q40" s="69"/>
      <c r="R40" s="69"/>
      <c r="S40" s="69"/>
      <c r="T40" s="69"/>
      <c r="U40" s="65"/>
      <c r="V40" s="53"/>
      <c r="W40" s="50"/>
      <c r="X40" s="54"/>
    </row>
    <row r="41" spans="2:24" ht="18.75" customHeight="1">
      <c r="B41" s="160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60"/>
      <c r="O41" s="51"/>
      <c r="P41" s="67"/>
      <c r="Q41" s="69"/>
      <c r="R41" s="69"/>
      <c r="S41" s="69"/>
      <c r="T41" s="69"/>
      <c r="U41" s="65"/>
      <c r="V41" s="53"/>
      <c r="W41" s="50"/>
      <c r="X41" s="54"/>
    </row>
    <row r="42" spans="2:24" ht="18.75" customHeight="1">
      <c r="B42" s="160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60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>
      <c r="B43" s="160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60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60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60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60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60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60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60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60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60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60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60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60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60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60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60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15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15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V5:V6"/>
    <mergeCell ref="W5:W6"/>
    <mergeCell ref="N7:N26"/>
    <mergeCell ref="B7:B26"/>
    <mergeCell ref="F5:F6"/>
    <mergeCell ref="G5:G6"/>
    <mergeCell ref="U5:U6"/>
    <mergeCell ref="B4:L4"/>
    <mergeCell ref="N4:X4"/>
    <mergeCell ref="J5:J6"/>
    <mergeCell ref="K5:K6"/>
    <mergeCell ref="Q5:Q6"/>
    <mergeCell ref="R5:R6"/>
    <mergeCell ref="S5:S6"/>
    <mergeCell ref="T5:T6"/>
    <mergeCell ref="O5:O6"/>
    <mergeCell ref="P5:P6"/>
    <mergeCell ref="B2:X2"/>
    <mergeCell ref="N29:X29"/>
    <mergeCell ref="B31:B50"/>
    <mergeCell ref="N31:N50"/>
    <mergeCell ref="D5:D6"/>
    <mergeCell ref="E5:E6"/>
    <mergeCell ref="C5:C6"/>
    <mergeCell ref="H5:H6"/>
    <mergeCell ref="I5:I6"/>
    <mergeCell ref="B29:L29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zoomScalePageLayoutView="0" workbookViewId="0" topLeftCell="A1">
      <selection activeCell="O18" sqref="O18:W26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17" width="7.00390625" style="0" customWidth="1"/>
    <col min="18" max="19" width="7.00390625" style="0" hidden="1" customWidth="1"/>
    <col min="20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54" t="s">
        <v>57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6"/>
    </row>
    <row r="3" ht="12.75" customHeight="1" thickBot="1"/>
    <row r="4" spans="2:24" ht="50.25" customHeight="1" thickBot="1">
      <c r="B4" s="161" t="s">
        <v>17</v>
      </c>
      <c r="C4" s="162"/>
      <c r="D4" s="162"/>
      <c r="E4" s="162"/>
      <c r="F4" s="162"/>
      <c r="G4" s="162"/>
      <c r="H4" s="162"/>
      <c r="I4" s="162"/>
      <c r="J4" s="162"/>
      <c r="K4" s="162"/>
      <c r="L4" s="163"/>
      <c r="N4" s="161" t="s">
        <v>19</v>
      </c>
      <c r="O4" s="164"/>
      <c r="P4" s="164"/>
      <c r="Q4" s="164"/>
      <c r="R4" s="164"/>
      <c r="S4" s="164"/>
      <c r="T4" s="164"/>
      <c r="U4" s="164"/>
      <c r="V4" s="164"/>
      <c r="W4" s="164"/>
      <c r="X4" s="165"/>
    </row>
    <row r="5" spans="2:24" ht="15" customHeight="1">
      <c r="B5" s="58"/>
      <c r="C5" s="166" t="s">
        <v>5</v>
      </c>
      <c r="D5" s="167" t="s">
        <v>12</v>
      </c>
      <c r="E5" s="169" t="s">
        <v>11</v>
      </c>
      <c r="F5" s="169" t="s">
        <v>13</v>
      </c>
      <c r="G5" s="169" t="s">
        <v>14</v>
      </c>
      <c r="H5" s="169" t="s">
        <v>10</v>
      </c>
      <c r="I5" s="171" t="s">
        <v>9</v>
      </c>
      <c r="J5" s="157" t="s">
        <v>7</v>
      </c>
      <c r="K5" s="159" t="s">
        <v>8</v>
      </c>
      <c r="L5" s="54"/>
      <c r="N5" s="58"/>
      <c r="O5" s="166" t="s">
        <v>5</v>
      </c>
      <c r="P5" s="167" t="s">
        <v>12</v>
      </c>
      <c r="Q5" s="169" t="s">
        <v>11</v>
      </c>
      <c r="R5" s="169" t="s">
        <v>13</v>
      </c>
      <c r="S5" s="169" t="s">
        <v>14</v>
      </c>
      <c r="T5" s="169" t="s">
        <v>10</v>
      </c>
      <c r="U5" s="171" t="s">
        <v>9</v>
      </c>
      <c r="V5" s="157" t="s">
        <v>7</v>
      </c>
      <c r="W5" s="159" t="s">
        <v>8</v>
      </c>
      <c r="X5" s="54"/>
    </row>
    <row r="6" spans="2:24" ht="16.5" customHeight="1" thickBot="1">
      <c r="B6" s="58"/>
      <c r="C6" s="178"/>
      <c r="D6" s="168"/>
      <c r="E6" s="170"/>
      <c r="F6" s="170"/>
      <c r="G6" s="170"/>
      <c r="H6" s="170"/>
      <c r="I6" s="172"/>
      <c r="J6" s="178"/>
      <c r="K6" s="158"/>
      <c r="L6" s="54"/>
      <c r="N6" s="58"/>
      <c r="O6" s="158"/>
      <c r="P6" s="168"/>
      <c r="Q6" s="170"/>
      <c r="R6" s="170"/>
      <c r="S6" s="170"/>
      <c r="T6" s="170"/>
      <c r="U6" s="172"/>
      <c r="V6" s="158"/>
      <c r="W6" s="158"/>
      <c r="X6" s="54"/>
    </row>
    <row r="7" spans="2:24" ht="18.75" customHeight="1">
      <c r="B7" s="160" t="s">
        <v>6</v>
      </c>
      <c r="C7" s="52" t="s">
        <v>54</v>
      </c>
      <c r="D7" s="67">
        <v>78</v>
      </c>
      <c r="E7" s="69">
        <v>81</v>
      </c>
      <c r="F7" s="69">
        <v>83</v>
      </c>
      <c r="G7" s="69">
        <v>81</v>
      </c>
      <c r="H7" s="69">
        <v>79</v>
      </c>
      <c r="I7" s="65">
        <v>82</v>
      </c>
      <c r="J7" s="53">
        <f>SUM(D7:I7)</f>
        <v>484</v>
      </c>
      <c r="K7" s="50">
        <f aca="true" t="shared" si="0" ref="K7:K16">IF(J7=0,0,RANK(J7,J$7:J$26))</f>
        <v>1</v>
      </c>
      <c r="L7" s="54"/>
      <c r="N7" s="160"/>
      <c r="O7" s="52" t="s">
        <v>48</v>
      </c>
      <c r="P7" s="67">
        <v>56</v>
      </c>
      <c r="Q7" s="69">
        <v>58</v>
      </c>
      <c r="R7" s="69"/>
      <c r="S7" s="69"/>
      <c r="T7" s="69">
        <v>59</v>
      </c>
      <c r="U7" s="65">
        <v>57</v>
      </c>
      <c r="V7" s="53">
        <f aca="true" t="shared" si="1" ref="V7:V13">SUM(P7:U7)</f>
        <v>230</v>
      </c>
      <c r="W7" s="50">
        <f aca="true" t="shared" si="2" ref="W7:W17">IF(V7=0,0,RANK(V7,V$7:V$26))</f>
        <v>1</v>
      </c>
      <c r="X7" s="54"/>
    </row>
    <row r="8" spans="2:24" ht="18.75" customHeight="1">
      <c r="B8" s="160"/>
      <c r="C8" s="51" t="s">
        <v>32</v>
      </c>
      <c r="D8" s="67">
        <v>77</v>
      </c>
      <c r="E8" s="69">
        <v>76</v>
      </c>
      <c r="F8" s="69">
        <v>85</v>
      </c>
      <c r="G8" s="69">
        <v>79</v>
      </c>
      <c r="H8" s="69">
        <v>80</v>
      </c>
      <c r="I8" s="65">
        <v>75</v>
      </c>
      <c r="J8" s="53">
        <f>SUM(D8:I8)</f>
        <v>472</v>
      </c>
      <c r="K8" s="50">
        <f t="shared" si="0"/>
        <v>2</v>
      </c>
      <c r="L8" s="54"/>
      <c r="N8" s="160"/>
      <c r="O8" s="51" t="s">
        <v>54</v>
      </c>
      <c r="P8" s="67">
        <v>53</v>
      </c>
      <c r="Q8" s="69">
        <v>57</v>
      </c>
      <c r="R8" s="69"/>
      <c r="S8" s="69"/>
      <c r="T8" s="69">
        <v>57</v>
      </c>
      <c r="U8" s="65">
        <v>55</v>
      </c>
      <c r="V8" s="53">
        <f t="shared" si="1"/>
        <v>222</v>
      </c>
      <c r="W8" s="50">
        <f t="shared" si="2"/>
        <v>2</v>
      </c>
      <c r="X8" s="54"/>
    </row>
    <row r="9" spans="2:24" ht="18.75" customHeight="1">
      <c r="B9" s="160"/>
      <c r="C9" s="51" t="s">
        <v>48</v>
      </c>
      <c r="D9" s="67">
        <v>74</v>
      </c>
      <c r="E9" s="69">
        <v>73</v>
      </c>
      <c r="F9" s="69">
        <v>83</v>
      </c>
      <c r="G9" s="69">
        <v>79</v>
      </c>
      <c r="H9" s="69">
        <v>80</v>
      </c>
      <c r="I9" s="65">
        <v>78</v>
      </c>
      <c r="J9" s="53">
        <f>SUM(D9:I9)</f>
        <v>467</v>
      </c>
      <c r="K9" s="50">
        <f t="shared" si="0"/>
        <v>3</v>
      </c>
      <c r="L9" s="54"/>
      <c r="N9" s="160"/>
      <c r="O9" s="51" t="s">
        <v>30</v>
      </c>
      <c r="P9" s="67">
        <v>55</v>
      </c>
      <c r="Q9" s="69">
        <v>52</v>
      </c>
      <c r="R9" s="69"/>
      <c r="S9" s="69"/>
      <c r="T9" s="69">
        <v>56</v>
      </c>
      <c r="U9" s="65">
        <v>55</v>
      </c>
      <c r="V9" s="53">
        <f t="shared" si="1"/>
        <v>218</v>
      </c>
      <c r="W9" s="50">
        <f t="shared" si="2"/>
        <v>3</v>
      </c>
      <c r="X9" s="54"/>
    </row>
    <row r="10" spans="2:24" ht="18.75" customHeight="1">
      <c r="B10" s="160"/>
      <c r="C10" s="51" t="s">
        <v>31</v>
      </c>
      <c r="D10" s="67">
        <v>76</v>
      </c>
      <c r="E10" s="69">
        <v>73</v>
      </c>
      <c r="F10" s="69">
        <v>78</v>
      </c>
      <c r="G10" s="69">
        <v>74</v>
      </c>
      <c r="H10" s="69">
        <v>77</v>
      </c>
      <c r="I10" s="65">
        <v>76</v>
      </c>
      <c r="J10" s="53">
        <f>SUM(D10:I10)</f>
        <v>454</v>
      </c>
      <c r="K10" s="50">
        <f t="shared" si="0"/>
        <v>4</v>
      </c>
      <c r="L10" s="54"/>
      <c r="N10" s="160"/>
      <c r="O10" s="51" t="s">
        <v>41</v>
      </c>
      <c r="P10" s="67">
        <v>48</v>
      </c>
      <c r="Q10" s="69">
        <v>53</v>
      </c>
      <c r="R10" s="69"/>
      <c r="S10" s="69"/>
      <c r="T10" s="69">
        <v>53</v>
      </c>
      <c r="U10" s="65">
        <v>55</v>
      </c>
      <c r="V10" s="53">
        <f t="shared" si="1"/>
        <v>209</v>
      </c>
      <c r="W10" s="50">
        <f t="shared" si="2"/>
        <v>4</v>
      </c>
      <c r="X10" s="54"/>
    </row>
    <row r="11" spans="2:24" ht="18.75" customHeight="1">
      <c r="B11" s="160"/>
      <c r="C11" s="51" t="s">
        <v>39</v>
      </c>
      <c r="D11" s="67">
        <v>72</v>
      </c>
      <c r="E11" s="69">
        <v>72</v>
      </c>
      <c r="F11" s="69">
        <v>75</v>
      </c>
      <c r="G11" s="69">
        <v>73</v>
      </c>
      <c r="H11" s="69">
        <v>74</v>
      </c>
      <c r="I11" s="65">
        <v>72</v>
      </c>
      <c r="J11" s="53">
        <f>SUM(D11:I11)</f>
        <v>438</v>
      </c>
      <c r="K11" s="50">
        <f t="shared" si="0"/>
        <v>5</v>
      </c>
      <c r="L11" s="54"/>
      <c r="N11" s="160"/>
      <c r="O11" s="51" t="s">
        <v>31</v>
      </c>
      <c r="P11" s="67">
        <v>50</v>
      </c>
      <c r="Q11" s="69">
        <v>53</v>
      </c>
      <c r="R11" s="69"/>
      <c r="S11" s="69"/>
      <c r="T11" s="69">
        <v>50</v>
      </c>
      <c r="U11" s="65">
        <v>50</v>
      </c>
      <c r="V11" s="53">
        <f t="shared" si="1"/>
        <v>203</v>
      </c>
      <c r="W11" s="50">
        <f t="shared" si="2"/>
        <v>5</v>
      </c>
      <c r="X11" s="54"/>
    </row>
    <row r="12" spans="2:24" ht="18.75" customHeight="1">
      <c r="B12" s="160"/>
      <c r="C12" s="51" t="s">
        <v>34</v>
      </c>
      <c r="D12" s="67">
        <v>58</v>
      </c>
      <c r="E12" s="69">
        <v>69</v>
      </c>
      <c r="F12" s="69">
        <v>72</v>
      </c>
      <c r="G12" s="69">
        <v>75</v>
      </c>
      <c r="H12" s="69">
        <v>73</v>
      </c>
      <c r="I12" s="65">
        <v>68</v>
      </c>
      <c r="J12" s="53">
        <v>415.06</v>
      </c>
      <c r="K12" s="50">
        <f t="shared" si="0"/>
        <v>6</v>
      </c>
      <c r="L12" s="54"/>
      <c r="N12" s="160"/>
      <c r="O12" s="51" t="s">
        <v>32</v>
      </c>
      <c r="P12" s="67">
        <v>50</v>
      </c>
      <c r="Q12" s="69">
        <v>54</v>
      </c>
      <c r="R12" s="69"/>
      <c r="S12" s="69"/>
      <c r="T12" s="69">
        <v>49</v>
      </c>
      <c r="U12" s="65">
        <v>48</v>
      </c>
      <c r="V12" s="53">
        <f t="shared" si="1"/>
        <v>201</v>
      </c>
      <c r="W12" s="50">
        <f t="shared" si="2"/>
        <v>6</v>
      </c>
      <c r="X12" s="54"/>
    </row>
    <row r="13" spans="2:24" ht="18.75" customHeight="1">
      <c r="B13" s="160"/>
      <c r="C13" s="51" t="s">
        <v>55</v>
      </c>
      <c r="D13" s="67">
        <v>64</v>
      </c>
      <c r="E13" s="69">
        <v>69</v>
      </c>
      <c r="F13" s="69">
        <v>70</v>
      </c>
      <c r="G13" s="69">
        <v>70</v>
      </c>
      <c r="H13" s="69">
        <v>75</v>
      </c>
      <c r="I13" s="65">
        <v>67</v>
      </c>
      <c r="J13" s="53">
        <v>415.06</v>
      </c>
      <c r="K13" s="50">
        <f t="shared" si="0"/>
        <v>6</v>
      </c>
      <c r="L13" s="54"/>
      <c r="N13" s="160"/>
      <c r="O13" s="51" t="s">
        <v>37</v>
      </c>
      <c r="P13" s="67">
        <v>50</v>
      </c>
      <c r="Q13" s="69">
        <v>50</v>
      </c>
      <c r="R13" s="69"/>
      <c r="S13" s="69"/>
      <c r="T13" s="69">
        <v>50</v>
      </c>
      <c r="U13" s="65">
        <v>50</v>
      </c>
      <c r="V13" s="53">
        <f t="shared" si="1"/>
        <v>200</v>
      </c>
      <c r="W13" s="50">
        <f t="shared" si="2"/>
        <v>7</v>
      </c>
      <c r="X13" s="54"/>
    </row>
    <row r="14" spans="2:24" ht="18.75" customHeight="1">
      <c r="B14" s="160"/>
      <c r="C14" s="51" t="s">
        <v>49</v>
      </c>
      <c r="D14" s="67">
        <v>61</v>
      </c>
      <c r="E14" s="69">
        <v>65</v>
      </c>
      <c r="F14" s="69">
        <v>68</v>
      </c>
      <c r="G14" s="69">
        <v>71</v>
      </c>
      <c r="H14" s="69">
        <v>73</v>
      </c>
      <c r="I14" s="65">
        <v>63</v>
      </c>
      <c r="J14" s="53">
        <f>SUM(D14:I14)</f>
        <v>401</v>
      </c>
      <c r="K14" s="50">
        <f t="shared" si="0"/>
        <v>8</v>
      </c>
      <c r="L14" s="54"/>
      <c r="N14" s="160"/>
      <c r="O14" s="51" t="s">
        <v>34</v>
      </c>
      <c r="P14" s="67">
        <v>46</v>
      </c>
      <c r="Q14" s="69">
        <v>50</v>
      </c>
      <c r="R14" s="69"/>
      <c r="S14" s="69"/>
      <c r="T14" s="69">
        <v>53</v>
      </c>
      <c r="U14" s="65">
        <v>47</v>
      </c>
      <c r="V14" s="53">
        <v>196.11</v>
      </c>
      <c r="W14" s="50">
        <f t="shared" si="2"/>
        <v>8</v>
      </c>
      <c r="X14" s="54"/>
    </row>
    <row r="15" spans="2:24" ht="18.75" customHeight="1">
      <c r="B15" s="160"/>
      <c r="C15" s="51" t="s">
        <v>41</v>
      </c>
      <c r="D15" s="67">
        <v>69</v>
      </c>
      <c r="E15" s="69">
        <v>63</v>
      </c>
      <c r="F15" s="69">
        <v>69</v>
      </c>
      <c r="G15" s="69">
        <v>72</v>
      </c>
      <c r="H15" s="69">
        <v>63</v>
      </c>
      <c r="I15" s="65">
        <v>64</v>
      </c>
      <c r="J15" s="53">
        <f>SUM(D15:I15)</f>
        <v>400</v>
      </c>
      <c r="K15" s="50">
        <f t="shared" si="0"/>
        <v>9</v>
      </c>
      <c r="L15" s="54"/>
      <c r="N15" s="160"/>
      <c r="O15" s="51" t="s">
        <v>35</v>
      </c>
      <c r="P15" s="67">
        <v>49</v>
      </c>
      <c r="Q15" s="69">
        <v>51</v>
      </c>
      <c r="R15" s="69"/>
      <c r="S15" s="69"/>
      <c r="T15" s="69">
        <v>49</v>
      </c>
      <c r="U15" s="65">
        <v>47</v>
      </c>
      <c r="V15" s="53">
        <v>196.01</v>
      </c>
      <c r="W15" s="50">
        <f t="shared" si="2"/>
        <v>9</v>
      </c>
      <c r="X15" s="54"/>
    </row>
    <row r="16" spans="2:24" ht="18.75" customHeight="1">
      <c r="B16" s="160"/>
      <c r="C16" s="51" t="s">
        <v>30</v>
      </c>
      <c r="D16" s="67">
        <v>0</v>
      </c>
      <c r="E16" s="69">
        <v>0</v>
      </c>
      <c r="F16" s="69">
        <v>0</v>
      </c>
      <c r="G16" s="69">
        <v>0</v>
      </c>
      <c r="H16" s="69">
        <v>0</v>
      </c>
      <c r="I16" s="65">
        <v>42</v>
      </c>
      <c r="J16" s="53">
        <f>SUM(D16:I16)</f>
        <v>42</v>
      </c>
      <c r="K16" s="50">
        <f t="shared" si="0"/>
        <v>10</v>
      </c>
      <c r="L16" s="54"/>
      <c r="N16" s="160"/>
      <c r="O16" s="51" t="s">
        <v>39</v>
      </c>
      <c r="P16" s="67">
        <v>44</v>
      </c>
      <c r="Q16" s="69">
        <v>48</v>
      </c>
      <c r="R16" s="69"/>
      <c r="S16" s="69"/>
      <c r="T16" s="69">
        <v>48</v>
      </c>
      <c r="U16" s="65">
        <v>48</v>
      </c>
      <c r="V16" s="53">
        <f>SUM(P16:U16)</f>
        <v>188</v>
      </c>
      <c r="W16" s="50">
        <f t="shared" si="2"/>
        <v>10</v>
      </c>
      <c r="X16" s="54"/>
    </row>
    <row r="17" spans="2:24" ht="18.75" customHeight="1">
      <c r="B17" s="160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60"/>
      <c r="O17" s="51" t="s">
        <v>49</v>
      </c>
      <c r="P17" s="67">
        <v>45</v>
      </c>
      <c r="Q17" s="69">
        <v>45</v>
      </c>
      <c r="R17" s="69"/>
      <c r="S17" s="69"/>
      <c r="T17" s="69">
        <v>46</v>
      </c>
      <c r="U17" s="65">
        <v>44</v>
      </c>
      <c r="V17" s="53">
        <f>SUM(P17:U17)</f>
        <v>180</v>
      </c>
      <c r="W17" s="50">
        <f t="shared" si="2"/>
        <v>11</v>
      </c>
      <c r="X17" s="54"/>
    </row>
    <row r="18" spans="2:24" ht="18.75" customHeight="1">
      <c r="B18" s="160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60"/>
      <c r="O18" s="51"/>
      <c r="P18" s="67"/>
      <c r="Q18" s="69"/>
      <c r="R18" s="69"/>
      <c r="S18" s="69"/>
      <c r="T18" s="69"/>
      <c r="U18" s="65"/>
      <c r="V18" s="53"/>
      <c r="W18" s="50"/>
      <c r="X18" s="54"/>
    </row>
    <row r="19" spans="2:24" ht="18.75" customHeight="1">
      <c r="B19" s="160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60"/>
      <c r="O19" s="51"/>
      <c r="P19" s="67"/>
      <c r="Q19" s="69"/>
      <c r="R19" s="69"/>
      <c r="S19" s="69"/>
      <c r="T19" s="69"/>
      <c r="U19" s="65"/>
      <c r="V19" s="53"/>
      <c r="W19" s="50"/>
      <c r="X19" s="54"/>
    </row>
    <row r="20" spans="2:24" ht="18.75" customHeight="1">
      <c r="B20" s="160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60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60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60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60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60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60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60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60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60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60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60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60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60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15</v>
      </c>
      <c r="D27" s="90"/>
      <c r="E27" s="90"/>
      <c r="F27" s="90"/>
      <c r="G27" s="90"/>
      <c r="H27" s="90"/>
      <c r="I27" s="90"/>
      <c r="J27" s="90"/>
      <c r="K27" s="90"/>
      <c r="L27" s="87"/>
      <c r="N27" s="98"/>
      <c r="O27" s="93" t="s">
        <v>15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18</v>
      </c>
      <c r="D28" s="91"/>
      <c r="E28" s="91"/>
      <c r="F28" s="91"/>
      <c r="G28" s="91"/>
      <c r="H28" s="91"/>
      <c r="I28" s="91"/>
      <c r="J28" s="91"/>
      <c r="K28" s="91"/>
      <c r="L28" s="87"/>
      <c r="N28" s="98"/>
      <c r="O28" s="94" t="s">
        <v>18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73" t="s">
        <v>17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5"/>
      <c r="N29" s="173" t="s">
        <v>19</v>
      </c>
      <c r="O29" s="176"/>
      <c r="P29" s="176"/>
      <c r="Q29" s="176"/>
      <c r="R29" s="176"/>
      <c r="S29" s="176"/>
      <c r="T29" s="176"/>
      <c r="U29" s="176"/>
      <c r="V29" s="176"/>
      <c r="W29" s="176"/>
      <c r="X29" s="177"/>
      <c r="AA29" s="86"/>
    </row>
    <row r="30" spans="2:27" ht="31.5" thickBot="1">
      <c r="B30" s="58"/>
      <c r="C30" s="97" t="s">
        <v>5</v>
      </c>
      <c r="D30" s="71" t="s">
        <v>12</v>
      </c>
      <c r="E30" s="72" t="s">
        <v>11</v>
      </c>
      <c r="F30" s="72" t="s">
        <v>13</v>
      </c>
      <c r="G30" s="72" t="s">
        <v>14</v>
      </c>
      <c r="H30" s="72" t="s">
        <v>10</v>
      </c>
      <c r="I30" s="73" t="s">
        <v>9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12</v>
      </c>
      <c r="Q30" s="72" t="s">
        <v>11</v>
      </c>
      <c r="R30" s="72" t="s">
        <v>13</v>
      </c>
      <c r="S30" s="72" t="s">
        <v>14</v>
      </c>
      <c r="T30" s="72" t="s">
        <v>10</v>
      </c>
      <c r="U30" s="73" t="s">
        <v>9</v>
      </c>
      <c r="V30" s="61" t="s">
        <v>7</v>
      </c>
      <c r="W30" s="62" t="s">
        <v>8</v>
      </c>
      <c r="X30" s="54"/>
      <c r="AA30" s="86"/>
    </row>
    <row r="31" spans="2:24" ht="18.75" customHeight="1">
      <c r="B31" s="160" t="s">
        <v>27</v>
      </c>
      <c r="C31" s="52" t="s">
        <v>37</v>
      </c>
      <c r="D31" s="67">
        <v>67</v>
      </c>
      <c r="E31" s="69">
        <v>69</v>
      </c>
      <c r="F31" s="69">
        <v>75</v>
      </c>
      <c r="G31" s="69">
        <v>74</v>
      </c>
      <c r="H31" s="69">
        <v>71</v>
      </c>
      <c r="I31" s="65">
        <v>70</v>
      </c>
      <c r="J31" s="53">
        <v>426.04</v>
      </c>
      <c r="K31" s="50">
        <f aca="true" t="shared" si="3" ref="K31:K37">IF(J31=0,0,RANK(J31,J$31:J$50))</f>
        <v>1</v>
      </c>
      <c r="L31" s="54"/>
      <c r="N31" s="160" t="s">
        <v>27</v>
      </c>
      <c r="O31" s="52" t="s">
        <v>33</v>
      </c>
      <c r="P31" s="67">
        <v>52</v>
      </c>
      <c r="Q31" s="69">
        <v>52</v>
      </c>
      <c r="R31" s="69"/>
      <c r="S31" s="69"/>
      <c r="T31" s="69">
        <v>54</v>
      </c>
      <c r="U31" s="65">
        <v>51</v>
      </c>
      <c r="V31" s="53">
        <f aca="true" t="shared" si="4" ref="V31:V40">SUM(P31:U31)</f>
        <v>209</v>
      </c>
      <c r="W31" s="50">
        <f aca="true" t="shared" si="5" ref="W31:W40">IF(V31=0,0,RANK(V31,V$31:V$50))</f>
        <v>1</v>
      </c>
      <c r="X31" s="54"/>
    </row>
    <row r="32" spans="2:24" ht="18.75" customHeight="1">
      <c r="B32" s="160"/>
      <c r="C32" s="51" t="s">
        <v>35</v>
      </c>
      <c r="D32" s="67">
        <v>74</v>
      </c>
      <c r="E32" s="69">
        <v>71</v>
      </c>
      <c r="F32" s="69">
        <v>75</v>
      </c>
      <c r="G32" s="69">
        <v>72</v>
      </c>
      <c r="H32" s="69">
        <v>71</v>
      </c>
      <c r="I32" s="65">
        <v>63</v>
      </c>
      <c r="J32" s="53">
        <v>426.03</v>
      </c>
      <c r="K32" s="50">
        <f t="shared" si="3"/>
        <v>2</v>
      </c>
      <c r="L32" s="54"/>
      <c r="N32" s="160"/>
      <c r="O32" s="51" t="s">
        <v>50</v>
      </c>
      <c r="P32" s="67">
        <v>48</v>
      </c>
      <c r="Q32" s="69">
        <v>49</v>
      </c>
      <c r="R32" s="69"/>
      <c r="S32" s="69"/>
      <c r="T32" s="69">
        <v>49</v>
      </c>
      <c r="U32" s="65">
        <v>48</v>
      </c>
      <c r="V32" s="53">
        <f t="shared" si="4"/>
        <v>194</v>
      </c>
      <c r="W32" s="50">
        <f t="shared" si="5"/>
        <v>2</v>
      </c>
      <c r="X32" s="54"/>
    </row>
    <row r="33" spans="2:24" ht="18.75" customHeight="1">
      <c r="B33" s="160"/>
      <c r="C33" s="51" t="s">
        <v>50</v>
      </c>
      <c r="D33" s="67">
        <v>66</v>
      </c>
      <c r="E33" s="69">
        <v>68</v>
      </c>
      <c r="F33" s="69">
        <v>73</v>
      </c>
      <c r="G33" s="69">
        <v>77</v>
      </c>
      <c r="H33" s="69">
        <v>70</v>
      </c>
      <c r="I33" s="65">
        <v>69</v>
      </c>
      <c r="J33" s="53">
        <f>SUM(D33:I33)</f>
        <v>423</v>
      </c>
      <c r="K33" s="50">
        <f t="shared" si="3"/>
        <v>3</v>
      </c>
      <c r="L33" s="54"/>
      <c r="N33" s="160"/>
      <c r="O33" s="51" t="s">
        <v>42</v>
      </c>
      <c r="P33" s="67">
        <v>46</v>
      </c>
      <c r="Q33" s="69">
        <v>47</v>
      </c>
      <c r="R33" s="69"/>
      <c r="S33" s="69"/>
      <c r="T33" s="69">
        <v>46</v>
      </c>
      <c r="U33" s="65">
        <v>44</v>
      </c>
      <c r="V33" s="53">
        <f t="shared" si="4"/>
        <v>183</v>
      </c>
      <c r="W33" s="50">
        <f t="shared" si="5"/>
        <v>3</v>
      </c>
      <c r="X33" s="54"/>
    </row>
    <row r="34" spans="2:24" ht="18.75" customHeight="1">
      <c r="B34" s="160"/>
      <c r="C34" s="51" t="s">
        <v>42</v>
      </c>
      <c r="D34" s="67">
        <v>65</v>
      </c>
      <c r="E34" s="69">
        <v>74</v>
      </c>
      <c r="F34" s="69">
        <v>68</v>
      </c>
      <c r="G34" s="69">
        <v>70</v>
      </c>
      <c r="H34" s="69">
        <v>71</v>
      </c>
      <c r="I34" s="65">
        <v>70</v>
      </c>
      <c r="J34" s="53">
        <f>SUM(D34:I34)</f>
        <v>418</v>
      </c>
      <c r="K34" s="50">
        <f t="shared" si="3"/>
        <v>4</v>
      </c>
      <c r="L34" s="54"/>
      <c r="N34" s="160"/>
      <c r="O34" s="51" t="s">
        <v>38</v>
      </c>
      <c r="P34" s="67">
        <v>43</v>
      </c>
      <c r="Q34" s="69">
        <v>44</v>
      </c>
      <c r="R34" s="69"/>
      <c r="S34" s="69"/>
      <c r="T34" s="69">
        <v>44</v>
      </c>
      <c r="U34" s="65">
        <v>49</v>
      </c>
      <c r="V34" s="53">
        <f t="shared" si="4"/>
        <v>180</v>
      </c>
      <c r="W34" s="50">
        <f t="shared" si="5"/>
        <v>4</v>
      </c>
      <c r="X34" s="54"/>
    </row>
    <row r="35" spans="2:24" ht="18.75" customHeight="1">
      <c r="B35" s="160"/>
      <c r="C35" s="51" t="s">
        <v>38</v>
      </c>
      <c r="D35" s="67">
        <v>67</v>
      </c>
      <c r="E35" s="69">
        <v>62</v>
      </c>
      <c r="F35" s="69">
        <v>72</v>
      </c>
      <c r="G35" s="69">
        <v>65</v>
      </c>
      <c r="H35" s="69">
        <v>72</v>
      </c>
      <c r="I35" s="65">
        <v>63</v>
      </c>
      <c r="J35" s="53">
        <f>SUM(D35:I35)</f>
        <v>401</v>
      </c>
      <c r="K35" s="50">
        <f t="shared" si="3"/>
        <v>5</v>
      </c>
      <c r="L35" s="54"/>
      <c r="N35" s="160"/>
      <c r="O35" s="51" t="s">
        <v>40</v>
      </c>
      <c r="P35" s="67">
        <v>44</v>
      </c>
      <c r="Q35" s="69">
        <v>46</v>
      </c>
      <c r="R35" s="69"/>
      <c r="S35" s="69"/>
      <c r="T35" s="69">
        <v>43</v>
      </c>
      <c r="U35" s="65">
        <v>44</v>
      </c>
      <c r="V35" s="53">
        <f t="shared" si="4"/>
        <v>177</v>
      </c>
      <c r="W35" s="50">
        <f t="shared" si="5"/>
        <v>5</v>
      </c>
      <c r="X35" s="54"/>
    </row>
    <row r="36" spans="2:24" ht="18.75" customHeight="1">
      <c r="B36" s="160"/>
      <c r="C36" s="51" t="s">
        <v>40</v>
      </c>
      <c r="D36" s="67">
        <v>53</v>
      </c>
      <c r="E36" s="69">
        <v>59</v>
      </c>
      <c r="F36" s="69">
        <v>62</v>
      </c>
      <c r="G36" s="69">
        <v>62</v>
      </c>
      <c r="H36" s="69">
        <v>64</v>
      </c>
      <c r="I36" s="65">
        <v>59</v>
      </c>
      <c r="J36" s="53">
        <f>SUM(D36:I36)</f>
        <v>359</v>
      </c>
      <c r="K36" s="50">
        <f t="shared" si="3"/>
        <v>6</v>
      </c>
      <c r="L36" s="54"/>
      <c r="N36" s="160"/>
      <c r="O36" s="51" t="s">
        <v>58</v>
      </c>
      <c r="P36" s="67">
        <v>43</v>
      </c>
      <c r="Q36" s="69">
        <v>41</v>
      </c>
      <c r="R36" s="69"/>
      <c r="S36" s="69"/>
      <c r="T36" s="69">
        <v>41</v>
      </c>
      <c r="U36" s="65">
        <v>43</v>
      </c>
      <c r="V36" s="53">
        <f t="shared" si="4"/>
        <v>168</v>
      </c>
      <c r="W36" s="50">
        <f t="shared" si="5"/>
        <v>6</v>
      </c>
      <c r="X36" s="54"/>
    </row>
    <row r="37" spans="2:24" ht="18.75" customHeight="1">
      <c r="B37" s="160"/>
      <c r="C37" s="51" t="s">
        <v>36</v>
      </c>
      <c r="D37" s="67">
        <v>43</v>
      </c>
      <c r="E37" s="69">
        <v>56</v>
      </c>
      <c r="F37" s="69">
        <v>66</v>
      </c>
      <c r="G37" s="69">
        <v>57</v>
      </c>
      <c r="H37" s="69">
        <v>68</v>
      </c>
      <c r="I37" s="65">
        <v>57</v>
      </c>
      <c r="J37" s="53">
        <f>SUM(D37:I37)</f>
        <v>347</v>
      </c>
      <c r="K37" s="50">
        <f t="shared" si="3"/>
        <v>7</v>
      </c>
      <c r="L37" s="54"/>
      <c r="N37" s="160"/>
      <c r="O37" s="51" t="s">
        <v>36</v>
      </c>
      <c r="P37" s="67">
        <v>27</v>
      </c>
      <c r="Q37" s="69">
        <v>46</v>
      </c>
      <c r="R37" s="69"/>
      <c r="S37" s="69"/>
      <c r="T37" s="69">
        <v>48</v>
      </c>
      <c r="U37" s="65">
        <v>45</v>
      </c>
      <c r="V37" s="53">
        <f t="shared" si="4"/>
        <v>166</v>
      </c>
      <c r="W37" s="50">
        <f t="shared" si="5"/>
        <v>7</v>
      </c>
      <c r="X37" s="54"/>
    </row>
    <row r="38" spans="2:24" ht="18.75" customHeight="1">
      <c r="B38" s="160"/>
      <c r="C38" s="51"/>
      <c r="D38" s="67"/>
      <c r="E38" s="69"/>
      <c r="F38" s="69"/>
      <c r="G38" s="69"/>
      <c r="H38" s="69"/>
      <c r="I38" s="65"/>
      <c r="J38" s="53"/>
      <c r="K38" s="50"/>
      <c r="L38" s="54"/>
      <c r="N38" s="160"/>
      <c r="O38" s="51" t="s">
        <v>59</v>
      </c>
      <c r="P38" s="67">
        <v>34</v>
      </c>
      <c r="Q38" s="69">
        <v>38</v>
      </c>
      <c r="R38" s="69"/>
      <c r="S38" s="69"/>
      <c r="T38" s="69">
        <v>43</v>
      </c>
      <c r="U38" s="65">
        <v>40</v>
      </c>
      <c r="V38" s="53">
        <f t="shared" si="4"/>
        <v>155</v>
      </c>
      <c r="W38" s="50">
        <f t="shared" si="5"/>
        <v>8</v>
      </c>
      <c r="X38" s="54"/>
    </row>
    <row r="39" spans="2:24" ht="18.75" customHeight="1">
      <c r="B39" s="160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60"/>
      <c r="O39" s="51" t="s">
        <v>60</v>
      </c>
      <c r="P39" s="67">
        <v>39</v>
      </c>
      <c r="Q39" s="69">
        <v>36</v>
      </c>
      <c r="R39" s="69"/>
      <c r="S39" s="69"/>
      <c r="T39" s="69">
        <v>32</v>
      </c>
      <c r="U39" s="65">
        <v>35</v>
      </c>
      <c r="V39" s="53">
        <f t="shared" si="4"/>
        <v>142</v>
      </c>
      <c r="W39" s="50">
        <f t="shared" si="5"/>
        <v>9</v>
      </c>
      <c r="X39" s="54"/>
    </row>
    <row r="40" spans="2:24" ht="18.75" customHeight="1">
      <c r="B40" s="160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60"/>
      <c r="O40" s="51" t="s">
        <v>61</v>
      </c>
      <c r="P40" s="67">
        <v>39</v>
      </c>
      <c r="Q40" s="69">
        <v>27</v>
      </c>
      <c r="R40" s="69"/>
      <c r="S40" s="69"/>
      <c r="T40" s="69">
        <v>38</v>
      </c>
      <c r="U40" s="65">
        <v>30</v>
      </c>
      <c r="V40" s="53">
        <f t="shared" si="4"/>
        <v>134</v>
      </c>
      <c r="W40" s="50">
        <f t="shared" si="5"/>
        <v>10</v>
      </c>
      <c r="X40" s="54"/>
    </row>
    <row r="41" spans="2:24" ht="18.75" customHeight="1">
      <c r="B41" s="160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60"/>
      <c r="O41" s="51"/>
      <c r="P41" s="67"/>
      <c r="Q41" s="69"/>
      <c r="R41" s="69"/>
      <c r="S41" s="69"/>
      <c r="T41" s="69"/>
      <c r="U41" s="65"/>
      <c r="V41" s="53"/>
      <c r="W41" s="50"/>
      <c r="X41" s="54"/>
    </row>
    <row r="42" spans="2:24" ht="18.75" customHeight="1">
      <c r="B42" s="160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60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>
      <c r="B43" s="160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60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60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60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60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60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60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60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60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60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60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60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60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60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60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60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15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15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R5:R6"/>
    <mergeCell ref="F5:F6"/>
    <mergeCell ref="G5:G6"/>
    <mergeCell ref="H5:H6"/>
    <mergeCell ref="I5:I6"/>
    <mergeCell ref="P5:P6"/>
    <mergeCell ref="Q5:Q6"/>
    <mergeCell ref="U5:U6"/>
    <mergeCell ref="V5:V6"/>
    <mergeCell ref="B7:B26"/>
    <mergeCell ref="B31:B50"/>
    <mergeCell ref="N7:N26"/>
    <mergeCell ref="B29:L29"/>
    <mergeCell ref="N29:X29"/>
    <mergeCell ref="N31:N50"/>
    <mergeCell ref="S5:S6"/>
    <mergeCell ref="O5:O6"/>
    <mergeCell ref="W5:W6"/>
    <mergeCell ref="C5:C6"/>
    <mergeCell ref="D5:D6"/>
    <mergeCell ref="E5:E6"/>
    <mergeCell ref="B2:X2"/>
    <mergeCell ref="B4:L4"/>
    <mergeCell ref="N4:X4"/>
    <mergeCell ref="J5:J6"/>
    <mergeCell ref="K5:K6"/>
    <mergeCell ref="T5:T6"/>
  </mergeCells>
  <printOptions/>
  <pageMargins left="0.7" right="0.7" top="0.75" bottom="0.75" header="0.3" footer="0.3"/>
  <pageSetup fitToHeight="1" fitToWidth="1" horizontalDpi="600" verticalDpi="600" orientation="portrait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J17" sqref="J17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4" t="s">
        <v>63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ht="12.75" customHeight="1" thickBot="1"/>
    <row r="4" spans="3:25" ht="50.25" customHeight="1" thickBot="1">
      <c r="C4" s="161" t="s">
        <v>17</v>
      </c>
      <c r="D4" s="162"/>
      <c r="E4" s="162"/>
      <c r="F4" s="162"/>
      <c r="G4" s="162"/>
      <c r="H4" s="162"/>
      <c r="I4" s="162"/>
      <c r="J4" s="162"/>
      <c r="K4" s="162"/>
      <c r="L4" s="162"/>
      <c r="M4" s="163"/>
      <c r="O4" s="161" t="s">
        <v>19</v>
      </c>
      <c r="P4" s="164"/>
      <c r="Q4" s="164"/>
      <c r="R4" s="164"/>
      <c r="S4" s="164"/>
      <c r="T4" s="164"/>
      <c r="U4" s="164"/>
      <c r="V4" s="164"/>
      <c r="W4" s="164"/>
      <c r="X4" s="164"/>
      <c r="Y4" s="165"/>
    </row>
    <row r="5" spans="3:25" ht="15" customHeight="1">
      <c r="C5" s="58"/>
      <c r="D5" s="166" t="s">
        <v>5</v>
      </c>
      <c r="E5" s="167" t="s">
        <v>14</v>
      </c>
      <c r="F5" s="169" t="s">
        <v>11</v>
      </c>
      <c r="G5" s="169" t="s">
        <v>13</v>
      </c>
      <c r="H5" s="169" t="s">
        <v>14</v>
      </c>
      <c r="I5" s="169" t="s">
        <v>12</v>
      </c>
      <c r="J5" s="171" t="s">
        <v>9</v>
      </c>
      <c r="K5" s="157" t="s">
        <v>7</v>
      </c>
      <c r="L5" s="159" t="s">
        <v>8</v>
      </c>
      <c r="M5" s="54"/>
      <c r="O5" s="58"/>
      <c r="P5" s="166" t="s">
        <v>5</v>
      </c>
      <c r="Q5" s="167" t="s">
        <v>14</v>
      </c>
      <c r="R5" s="169" t="s">
        <v>11</v>
      </c>
      <c r="S5" s="169" t="s">
        <v>13</v>
      </c>
      <c r="T5" s="169" t="s">
        <v>14</v>
      </c>
      <c r="U5" s="169" t="s">
        <v>12</v>
      </c>
      <c r="V5" s="171" t="s">
        <v>9</v>
      </c>
      <c r="W5" s="157" t="s">
        <v>7</v>
      </c>
      <c r="X5" s="159" t="s">
        <v>8</v>
      </c>
      <c r="Y5" s="54"/>
    </row>
    <row r="6" spans="3:25" ht="16.5" customHeight="1" thickBot="1">
      <c r="C6" s="58"/>
      <c r="D6" s="178"/>
      <c r="E6" s="168"/>
      <c r="F6" s="170"/>
      <c r="G6" s="170"/>
      <c r="H6" s="170"/>
      <c r="I6" s="170"/>
      <c r="J6" s="172"/>
      <c r="K6" s="178"/>
      <c r="L6" s="158"/>
      <c r="M6" s="54"/>
      <c r="O6" s="58"/>
      <c r="P6" s="158"/>
      <c r="Q6" s="168"/>
      <c r="R6" s="170"/>
      <c r="S6" s="170"/>
      <c r="T6" s="170"/>
      <c r="U6" s="170"/>
      <c r="V6" s="172"/>
      <c r="W6" s="158"/>
      <c r="X6" s="158"/>
      <c r="Y6" s="54"/>
    </row>
    <row r="7" spans="3:25" ht="18.75" customHeight="1">
      <c r="C7" s="160" t="s">
        <v>6</v>
      </c>
      <c r="D7" s="52" t="s">
        <v>31</v>
      </c>
      <c r="E7" s="67">
        <v>91</v>
      </c>
      <c r="F7" s="69">
        <v>93</v>
      </c>
      <c r="G7" s="69"/>
      <c r="H7" s="69"/>
      <c r="I7" s="69">
        <v>98</v>
      </c>
      <c r="J7" s="65">
        <v>88</v>
      </c>
      <c r="K7" s="53">
        <f>SUM(E7:J7)</f>
        <v>370</v>
      </c>
      <c r="L7" s="50">
        <f aca="true" t="shared" si="0" ref="L7:L12">IF(K7=0,0,RANK(K7,K$7:K$26))</f>
        <v>1</v>
      </c>
      <c r="M7" s="54"/>
      <c r="O7" s="160" t="s">
        <v>6</v>
      </c>
      <c r="P7" s="52" t="s">
        <v>30</v>
      </c>
      <c r="Q7" s="67">
        <v>63</v>
      </c>
      <c r="R7" s="69">
        <v>63</v>
      </c>
      <c r="S7" s="69"/>
      <c r="T7" s="69"/>
      <c r="U7" s="69">
        <v>66</v>
      </c>
      <c r="V7" s="65">
        <v>62</v>
      </c>
      <c r="W7" s="53">
        <f>SUM(Q7:V7)</f>
        <v>254</v>
      </c>
      <c r="X7" s="50">
        <f aca="true" t="shared" si="1" ref="X7:X14">IF(W7=0,0,RANK(W7,W$7:W$26))</f>
        <v>1</v>
      </c>
      <c r="Y7" s="54"/>
    </row>
    <row r="8" spans="3:25" ht="18.75" customHeight="1">
      <c r="C8" s="160"/>
      <c r="D8" s="51" t="s">
        <v>54</v>
      </c>
      <c r="E8" s="67">
        <v>87</v>
      </c>
      <c r="F8" s="69">
        <v>97</v>
      </c>
      <c r="G8" s="69"/>
      <c r="H8" s="69"/>
      <c r="I8" s="69">
        <v>98</v>
      </c>
      <c r="J8" s="65">
        <v>85</v>
      </c>
      <c r="K8" s="53">
        <f>SUM(E8:J8)</f>
        <v>367</v>
      </c>
      <c r="L8" s="50">
        <f t="shared" si="0"/>
        <v>2</v>
      </c>
      <c r="M8" s="54"/>
      <c r="O8" s="160"/>
      <c r="P8" s="51" t="s">
        <v>31</v>
      </c>
      <c r="Q8" s="67">
        <v>60</v>
      </c>
      <c r="R8" s="69">
        <v>64</v>
      </c>
      <c r="S8" s="69"/>
      <c r="T8" s="69"/>
      <c r="U8" s="69">
        <v>65</v>
      </c>
      <c r="V8" s="65">
        <v>61</v>
      </c>
      <c r="W8" s="53">
        <f>SUM(Q8:V8)</f>
        <v>250</v>
      </c>
      <c r="X8" s="50">
        <f t="shared" si="1"/>
        <v>2</v>
      </c>
      <c r="Y8" s="54"/>
    </row>
    <row r="9" spans="3:25" ht="18.75" customHeight="1">
      <c r="C9" s="160"/>
      <c r="D9" s="51" t="s">
        <v>32</v>
      </c>
      <c r="E9" s="67">
        <v>85</v>
      </c>
      <c r="F9" s="69">
        <v>98</v>
      </c>
      <c r="G9" s="69"/>
      <c r="H9" s="69"/>
      <c r="I9" s="69">
        <v>93</v>
      </c>
      <c r="J9" s="65">
        <v>84</v>
      </c>
      <c r="K9" s="126">
        <v>360.2</v>
      </c>
      <c r="L9" s="50">
        <f t="shared" si="0"/>
        <v>3</v>
      </c>
      <c r="M9" s="54"/>
      <c r="O9" s="160"/>
      <c r="P9" s="51" t="s">
        <v>54</v>
      </c>
      <c r="Q9" s="67">
        <v>61</v>
      </c>
      <c r="R9" s="69">
        <v>62</v>
      </c>
      <c r="S9" s="69"/>
      <c r="T9" s="69"/>
      <c r="U9" s="69">
        <v>64</v>
      </c>
      <c r="V9" s="65">
        <v>62</v>
      </c>
      <c r="W9" s="53">
        <v>249.25</v>
      </c>
      <c r="X9" s="50">
        <f t="shared" si="1"/>
        <v>3</v>
      </c>
      <c r="Y9" s="54"/>
    </row>
    <row r="10" spans="3:25" ht="18.75" customHeight="1">
      <c r="C10" s="160"/>
      <c r="D10" s="51" t="s">
        <v>64</v>
      </c>
      <c r="E10" s="67">
        <v>84</v>
      </c>
      <c r="F10" s="69">
        <v>94</v>
      </c>
      <c r="G10" s="69"/>
      <c r="H10" s="69"/>
      <c r="I10" s="69">
        <v>90</v>
      </c>
      <c r="J10" s="65">
        <v>92</v>
      </c>
      <c r="K10" s="126">
        <v>360.1</v>
      </c>
      <c r="L10" s="50">
        <f t="shared" si="0"/>
        <v>4</v>
      </c>
      <c r="M10" s="54"/>
      <c r="O10" s="160"/>
      <c r="P10" s="51" t="s">
        <v>64</v>
      </c>
      <c r="Q10" s="67">
        <v>60</v>
      </c>
      <c r="R10" s="69">
        <v>62</v>
      </c>
      <c r="S10" s="69"/>
      <c r="T10" s="69"/>
      <c r="U10" s="69">
        <v>64</v>
      </c>
      <c r="V10" s="65">
        <v>63</v>
      </c>
      <c r="W10" s="53">
        <v>249.18</v>
      </c>
      <c r="X10" s="50">
        <f t="shared" si="1"/>
        <v>4</v>
      </c>
      <c r="Y10" s="54"/>
    </row>
    <row r="11" spans="3:25" ht="18.75" customHeight="1">
      <c r="C11" s="160"/>
      <c r="D11" s="51" t="s">
        <v>39</v>
      </c>
      <c r="E11" s="67">
        <v>36</v>
      </c>
      <c r="F11" s="69">
        <v>0</v>
      </c>
      <c r="G11" s="69"/>
      <c r="H11" s="69"/>
      <c r="I11" s="69">
        <v>87</v>
      </c>
      <c r="J11" s="65">
        <v>45</v>
      </c>
      <c r="K11" s="53">
        <f>SUM(E11:J11)</f>
        <v>168</v>
      </c>
      <c r="L11" s="50">
        <f t="shared" si="0"/>
        <v>5</v>
      </c>
      <c r="M11" s="54"/>
      <c r="O11" s="160"/>
      <c r="P11" s="51" t="s">
        <v>48</v>
      </c>
      <c r="Q11" s="67">
        <v>61</v>
      </c>
      <c r="R11" s="69">
        <v>62</v>
      </c>
      <c r="S11" s="69"/>
      <c r="T11" s="69"/>
      <c r="U11" s="69">
        <v>62</v>
      </c>
      <c r="V11" s="65">
        <v>58</v>
      </c>
      <c r="W11" s="53">
        <f>SUM(Q11:V11)</f>
        <v>243</v>
      </c>
      <c r="X11" s="50">
        <f t="shared" si="1"/>
        <v>5</v>
      </c>
      <c r="Y11" s="54"/>
    </row>
    <row r="12" spans="3:25" ht="18.75" customHeight="1">
      <c r="C12" s="160"/>
      <c r="D12" s="51" t="s">
        <v>49</v>
      </c>
      <c r="E12" s="67">
        <v>59</v>
      </c>
      <c r="F12" s="69">
        <v>0</v>
      </c>
      <c r="G12" s="69"/>
      <c r="H12" s="69"/>
      <c r="I12" s="69">
        <v>41</v>
      </c>
      <c r="J12" s="65">
        <v>0</v>
      </c>
      <c r="K12" s="53">
        <f>SUM(E12:J12)</f>
        <v>100</v>
      </c>
      <c r="L12" s="50">
        <f t="shared" si="0"/>
        <v>6</v>
      </c>
      <c r="M12" s="54"/>
      <c r="O12" s="160"/>
      <c r="P12" s="51" t="s">
        <v>32</v>
      </c>
      <c r="Q12" s="67">
        <v>54</v>
      </c>
      <c r="R12" s="69">
        <v>60</v>
      </c>
      <c r="S12" s="69"/>
      <c r="T12" s="69"/>
      <c r="U12" s="69">
        <v>58</v>
      </c>
      <c r="V12" s="65">
        <v>58</v>
      </c>
      <c r="W12" s="53">
        <f>SUM(Q12:V12)</f>
        <v>230</v>
      </c>
      <c r="X12" s="50">
        <f t="shared" si="1"/>
        <v>6</v>
      </c>
      <c r="Y12" s="54"/>
    </row>
    <row r="13" spans="3:25" ht="18.75" customHeight="1">
      <c r="C13" s="160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60"/>
      <c r="P13" s="51" t="s">
        <v>39</v>
      </c>
      <c r="Q13" s="67">
        <v>50</v>
      </c>
      <c r="R13" s="69">
        <v>52</v>
      </c>
      <c r="S13" s="69"/>
      <c r="T13" s="69"/>
      <c r="U13" s="69">
        <v>52</v>
      </c>
      <c r="V13" s="65">
        <v>54</v>
      </c>
      <c r="W13" s="53">
        <f>SUM(Q13:V13)</f>
        <v>208</v>
      </c>
      <c r="X13" s="50">
        <f t="shared" si="1"/>
        <v>7</v>
      </c>
      <c r="Y13" s="54"/>
    </row>
    <row r="14" spans="3:25" ht="18.75" customHeight="1">
      <c r="C14" s="160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60"/>
      <c r="P14" s="51" t="s">
        <v>49</v>
      </c>
      <c r="Q14" s="67">
        <v>42</v>
      </c>
      <c r="R14" s="69">
        <v>47</v>
      </c>
      <c r="S14" s="69"/>
      <c r="T14" s="69"/>
      <c r="U14" s="69">
        <v>46</v>
      </c>
      <c r="V14" s="65">
        <v>41</v>
      </c>
      <c r="W14" s="53">
        <f>SUM(Q14:V14)</f>
        <v>176</v>
      </c>
      <c r="X14" s="50">
        <f t="shared" si="1"/>
        <v>8</v>
      </c>
      <c r="Y14" s="54"/>
    </row>
    <row r="15" spans="3:25" ht="18.75" customHeight="1">
      <c r="C15" s="160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60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60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60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60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60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60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60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60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0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60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0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60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0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60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0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60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0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60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0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60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0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60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0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15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15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18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18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3" t="s">
        <v>17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5"/>
      <c r="O29" s="173" t="s">
        <v>19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7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11</v>
      </c>
      <c r="G30" s="72" t="s">
        <v>13</v>
      </c>
      <c r="H30" s="72" t="s">
        <v>14</v>
      </c>
      <c r="I30" s="72" t="s">
        <v>12</v>
      </c>
      <c r="J30" s="73" t="s">
        <v>9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11</v>
      </c>
      <c r="S30" s="72" t="s">
        <v>13</v>
      </c>
      <c r="T30" s="72" t="s">
        <v>14</v>
      </c>
      <c r="U30" s="72" t="s">
        <v>12</v>
      </c>
      <c r="V30" s="73" t="s">
        <v>9</v>
      </c>
      <c r="W30" s="61" t="s">
        <v>7</v>
      </c>
      <c r="X30" s="62" t="s">
        <v>8</v>
      </c>
      <c r="Y30" s="54"/>
      <c r="AB30" s="86"/>
    </row>
    <row r="31" spans="3:25" ht="18.75" customHeight="1">
      <c r="C31" s="160" t="s">
        <v>27</v>
      </c>
      <c r="D31" s="52" t="s">
        <v>42</v>
      </c>
      <c r="E31" s="67">
        <v>74</v>
      </c>
      <c r="F31" s="69">
        <v>87</v>
      </c>
      <c r="G31" s="69"/>
      <c r="H31" s="69"/>
      <c r="I31" s="69">
        <v>92</v>
      </c>
      <c r="J31" s="65">
        <v>79</v>
      </c>
      <c r="K31" s="53">
        <f aca="true" t="shared" si="2" ref="K31:K37">SUM(E31:J31)</f>
        <v>332</v>
      </c>
      <c r="L31" s="50">
        <f aca="true" t="shared" si="3" ref="L31:L37">IF(K31=0,0,RANK(K31,K$31:K$50))</f>
        <v>1</v>
      </c>
      <c r="M31" s="54"/>
      <c r="O31" s="160" t="s">
        <v>27</v>
      </c>
      <c r="P31" s="52" t="s">
        <v>42</v>
      </c>
      <c r="Q31" s="67">
        <v>53</v>
      </c>
      <c r="R31" s="69">
        <v>56</v>
      </c>
      <c r="S31" s="69"/>
      <c r="T31" s="69"/>
      <c r="U31" s="69">
        <v>60</v>
      </c>
      <c r="V31" s="65">
        <v>56</v>
      </c>
      <c r="W31" s="53">
        <f aca="true" t="shared" si="4" ref="W31:W38">SUM(Q31:V31)</f>
        <v>225</v>
      </c>
      <c r="X31" s="50">
        <f aca="true" t="shared" si="5" ref="X31:X38">IF(W31=0,0,RANK(W31,W$31:W$50))</f>
        <v>1</v>
      </c>
      <c r="Y31" s="54"/>
    </row>
    <row r="32" spans="3:25" ht="18.75" customHeight="1">
      <c r="C32" s="160"/>
      <c r="D32" s="51" t="s">
        <v>50</v>
      </c>
      <c r="E32" s="67">
        <v>70</v>
      </c>
      <c r="F32" s="69">
        <v>90</v>
      </c>
      <c r="G32" s="69"/>
      <c r="H32" s="69"/>
      <c r="I32" s="69">
        <v>95</v>
      </c>
      <c r="J32" s="65">
        <v>72</v>
      </c>
      <c r="K32" s="53">
        <f t="shared" si="2"/>
        <v>327</v>
      </c>
      <c r="L32" s="50">
        <f t="shared" si="3"/>
        <v>2</v>
      </c>
      <c r="M32" s="54"/>
      <c r="O32" s="160"/>
      <c r="P32" s="51" t="s">
        <v>50</v>
      </c>
      <c r="Q32" s="67">
        <v>53</v>
      </c>
      <c r="R32" s="69">
        <v>58</v>
      </c>
      <c r="S32" s="69"/>
      <c r="T32" s="69"/>
      <c r="U32" s="69">
        <v>58</v>
      </c>
      <c r="V32" s="65">
        <v>52</v>
      </c>
      <c r="W32" s="53">
        <f t="shared" si="4"/>
        <v>221</v>
      </c>
      <c r="X32" s="50">
        <f t="shared" si="5"/>
        <v>2</v>
      </c>
      <c r="Y32" s="54"/>
    </row>
    <row r="33" spans="3:25" ht="18.75" customHeight="1">
      <c r="C33" s="160"/>
      <c r="D33" s="51" t="s">
        <v>65</v>
      </c>
      <c r="E33" s="67">
        <v>77</v>
      </c>
      <c r="F33" s="69">
        <v>83</v>
      </c>
      <c r="G33" s="69"/>
      <c r="H33" s="69"/>
      <c r="I33" s="69">
        <v>84</v>
      </c>
      <c r="J33" s="65">
        <v>82</v>
      </c>
      <c r="K33" s="53">
        <f t="shared" si="2"/>
        <v>326</v>
      </c>
      <c r="L33" s="50">
        <f t="shared" si="3"/>
        <v>3</v>
      </c>
      <c r="M33" s="54"/>
      <c r="O33" s="160"/>
      <c r="P33" s="51" t="s">
        <v>51</v>
      </c>
      <c r="Q33" s="67">
        <v>51</v>
      </c>
      <c r="R33" s="69">
        <v>57</v>
      </c>
      <c r="S33" s="69"/>
      <c r="T33" s="69"/>
      <c r="U33" s="69">
        <v>57</v>
      </c>
      <c r="V33" s="65">
        <v>54</v>
      </c>
      <c r="W33" s="53">
        <f t="shared" si="4"/>
        <v>219</v>
      </c>
      <c r="X33" s="50">
        <f t="shared" si="5"/>
        <v>3</v>
      </c>
      <c r="Y33" s="54"/>
    </row>
    <row r="34" spans="3:25" ht="18.75" customHeight="1">
      <c r="C34" s="160"/>
      <c r="D34" s="51" t="s">
        <v>38</v>
      </c>
      <c r="E34" s="67">
        <v>67</v>
      </c>
      <c r="F34" s="69">
        <v>89</v>
      </c>
      <c r="G34" s="69"/>
      <c r="H34" s="69"/>
      <c r="I34" s="69">
        <v>92</v>
      </c>
      <c r="J34" s="65">
        <v>74</v>
      </c>
      <c r="K34" s="53">
        <f t="shared" si="2"/>
        <v>322</v>
      </c>
      <c r="L34" s="50">
        <f t="shared" si="3"/>
        <v>4</v>
      </c>
      <c r="M34" s="54"/>
      <c r="O34" s="160"/>
      <c r="P34" s="51" t="s">
        <v>65</v>
      </c>
      <c r="Q34" s="67">
        <v>53</v>
      </c>
      <c r="R34" s="69">
        <v>52</v>
      </c>
      <c r="S34" s="69"/>
      <c r="T34" s="69"/>
      <c r="U34" s="69">
        <v>58</v>
      </c>
      <c r="V34" s="65">
        <v>51</v>
      </c>
      <c r="W34" s="53">
        <f t="shared" si="4"/>
        <v>214</v>
      </c>
      <c r="X34" s="50">
        <f t="shared" si="5"/>
        <v>4</v>
      </c>
      <c r="Y34" s="54"/>
    </row>
    <row r="35" spans="3:25" ht="18.75" customHeight="1">
      <c r="C35" s="160"/>
      <c r="D35" s="51" t="s">
        <v>40</v>
      </c>
      <c r="E35" s="67">
        <v>71</v>
      </c>
      <c r="F35" s="69">
        <v>87</v>
      </c>
      <c r="G35" s="69"/>
      <c r="H35" s="69"/>
      <c r="I35" s="69">
        <v>90</v>
      </c>
      <c r="J35" s="65">
        <v>69</v>
      </c>
      <c r="K35" s="53">
        <f t="shared" si="2"/>
        <v>317</v>
      </c>
      <c r="L35" s="50">
        <f t="shared" si="3"/>
        <v>5</v>
      </c>
      <c r="M35" s="54"/>
      <c r="O35" s="160"/>
      <c r="P35" s="51" t="s">
        <v>36</v>
      </c>
      <c r="Q35" s="67">
        <v>53</v>
      </c>
      <c r="R35" s="69">
        <v>55</v>
      </c>
      <c r="S35" s="69"/>
      <c r="T35" s="69"/>
      <c r="U35" s="69">
        <v>51</v>
      </c>
      <c r="V35" s="65">
        <v>45</v>
      </c>
      <c r="W35" s="53">
        <f t="shared" si="4"/>
        <v>204</v>
      </c>
      <c r="X35" s="50">
        <f t="shared" si="5"/>
        <v>5</v>
      </c>
      <c r="Y35" s="54"/>
    </row>
    <row r="36" spans="3:25" ht="18.75" customHeight="1">
      <c r="C36" s="160"/>
      <c r="D36" s="51" t="s">
        <v>36</v>
      </c>
      <c r="E36" s="67">
        <v>72</v>
      </c>
      <c r="F36" s="69">
        <v>80</v>
      </c>
      <c r="G36" s="69"/>
      <c r="H36" s="69"/>
      <c r="I36" s="69">
        <v>83</v>
      </c>
      <c r="J36" s="65">
        <v>75</v>
      </c>
      <c r="K36" s="53">
        <f t="shared" si="2"/>
        <v>310</v>
      </c>
      <c r="L36" s="50">
        <f t="shared" si="3"/>
        <v>6</v>
      </c>
      <c r="M36" s="54"/>
      <c r="O36" s="160"/>
      <c r="P36" s="51" t="s">
        <v>40</v>
      </c>
      <c r="Q36" s="67">
        <v>46</v>
      </c>
      <c r="R36" s="69">
        <v>54</v>
      </c>
      <c r="S36" s="69"/>
      <c r="T36" s="69"/>
      <c r="U36" s="69">
        <v>51</v>
      </c>
      <c r="V36" s="65">
        <v>46</v>
      </c>
      <c r="W36" s="53">
        <f t="shared" si="4"/>
        <v>197</v>
      </c>
      <c r="X36" s="50">
        <f t="shared" si="5"/>
        <v>6</v>
      </c>
      <c r="Y36" s="54"/>
    </row>
    <row r="37" spans="3:25" ht="18.75" customHeight="1">
      <c r="C37" s="160"/>
      <c r="D37" s="51" t="s">
        <v>51</v>
      </c>
      <c r="E37" s="67">
        <v>70</v>
      </c>
      <c r="F37" s="69">
        <v>74</v>
      </c>
      <c r="G37" s="69"/>
      <c r="H37" s="69"/>
      <c r="I37" s="69">
        <v>80</v>
      </c>
      <c r="J37" s="65">
        <v>82</v>
      </c>
      <c r="K37" s="53">
        <f t="shared" si="2"/>
        <v>306</v>
      </c>
      <c r="L37" s="50">
        <f t="shared" si="3"/>
        <v>7</v>
      </c>
      <c r="M37" s="54"/>
      <c r="O37" s="160"/>
      <c r="P37" s="51" t="s">
        <v>58</v>
      </c>
      <c r="Q37" s="67">
        <v>51</v>
      </c>
      <c r="R37" s="69">
        <v>50</v>
      </c>
      <c r="S37" s="69"/>
      <c r="T37" s="69"/>
      <c r="U37" s="69">
        <v>56</v>
      </c>
      <c r="V37" s="65">
        <v>39</v>
      </c>
      <c r="W37" s="53">
        <f t="shared" si="4"/>
        <v>196</v>
      </c>
      <c r="X37" s="50">
        <f t="shared" si="5"/>
        <v>7</v>
      </c>
      <c r="Y37" s="54"/>
    </row>
    <row r="38" spans="3:25" ht="18.75" customHeight="1">
      <c r="C38" s="160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0"/>
      <c r="P38" s="51" t="s">
        <v>38</v>
      </c>
      <c r="Q38" s="67">
        <v>41</v>
      </c>
      <c r="R38" s="69">
        <v>48</v>
      </c>
      <c r="S38" s="69"/>
      <c r="T38" s="69"/>
      <c r="U38" s="69">
        <v>53</v>
      </c>
      <c r="V38" s="65">
        <v>50</v>
      </c>
      <c r="W38" s="53">
        <f t="shared" si="4"/>
        <v>192</v>
      </c>
      <c r="X38" s="50">
        <f t="shared" si="5"/>
        <v>8</v>
      </c>
      <c r="Y38" s="54"/>
    </row>
    <row r="39" spans="3:25" ht="18.75" customHeight="1">
      <c r="C39" s="160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0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60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0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60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0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60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0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60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0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60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0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60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0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60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0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60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0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60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0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60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0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60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60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15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15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51"/>
  <sheetViews>
    <sheetView zoomScalePageLayoutView="0" workbookViewId="0" topLeftCell="A1">
      <selection activeCell="Y4" sqref="Y4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54" t="s">
        <v>68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6"/>
    </row>
    <row r="3" ht="12.75" customHeight="1" thickBot="1"/>
    <row r="4" spans="2:24" ht="50.25" customHeight="1" thickBot="1">
      <c r="B4" s="161" t="s">
        <v>67</v>
      </c>
      <c r="C4" s="162"/>
      <c r="D4" s="162"/>
      <c r="E4" s="162"/>
      <c r="F4" s="162"/>
      <c r="G4" s="162"/>
      <c r="H4" s="162"/>
      <c r="I4" s="162"/>
      <c r="J4" s="162"/>
      <c r="K4" s="162"/>
      <c r="L4" s="163"/>
      <c r="N4" s="161" t="s">
        <v>19</v>
      </c>
      <c r="O4" s="164"/>
      <c r="P4" s="164"/>
      <c r="Q4" s="164"/>
      <c r="R4" s="164"/>
      <c r="S4" s="164"/>
      <c r="T4" s="164"/>
      <c r="U4" s="164"/>
      <c r="V4" s="164"/>
      <c r="W4" s="164"/>
      <c r="X4" s="165"/>
    </row>
    <row r="5" spans="2:24" ht="15" customHeight="1">
      <c r="B5" s="58"/>
      <c r="C5" s="166" t="s">
        <v>5</v>
      </c>
      <c r="D5" s="167" t="s">
        <v>9</v>
      </c>
      <c r="E5" s="169" t="s">
        <v>10</v>
      </c>
      <c r="F5" s="169" t="s">
        <v>14</v>
      </c>
      <c r="G5" s="169" t="s">
        <v>13</v>
      </c>
      <c r="H5" s="169" t="s">
        <v>11</v>
      </c>
      <c r="I5" s="171" t="s">
        <v>12</v>
      </c>
      <c r="J5" s="157" t="s">
        <v>7</v>
      </c>
      <c r="K5" s="159" t="s">
        <v>8</v>
      </c>
      <c r="L5" s="54"/>
      <c r="N5" s="58"/>
      <c r="O5" s="166" t="s">
        <v>5</v>
      </c>
      <c r="P5" s="167" t="s">
        <v>10</v>
      </c>
      <c r="Q5" s="169" t="s">
        <v>14</v>
      </c>
      <c r="R5" s="169" t="s">
        <v>13</v>
      </c>
      <c r="S5" s="169" t="s">
        <v>11</v>
      </c>
      <c r="T5" s="169" t="s">
        <v>12</v>
      </c>
      <c r="U5" s="171" t="s">
        <v>72</v>
      </c>
      <c r="V5" s="157" t="s">
        <v>7</v>
      </c>
      <c r="W5" s="159" t="s">
        <v>8</v>
      </c>
      <c r="X5" s="54"/>
    </row>
    <row r="6" spans="2:24" ht="16.5" customHeight="1" thickBot="1">
      <c r="B6" s="58"/>
      <c r="C6" s="178"/>
      <c r="D6" s="168"/>
      <c r="E6" s="170"/>
      <c r="F6" s="170"/>
      <c r="G6" s="170"/>
      <c r="H6" s="170"/>
      <c r="I6" s="172"/>
      <c r="J6" s="178"/>
      <c r="K6" s="158"/>
      <c r="L6" s="54"/>
      <c r="N6" s="58"/>
      <c r="O6" s="158"/>
      <c r="P6" s="168"/>
      <c r="Q6" s="170"/>
      <c r="R6" s="170"/>
      <c r="S6" s="170"/>
      <c r="T6" s="170"/>
      <c r="U6" s="172"/>
      <c r="V6" s="158"/>
      <c r="W6" s="158"/>
      <c r="X6" s="54"/>
    </row>
    <row r="7" spans="2:24" ht="18.75" customHeight="1">
      <c r="B7" s="160" t="s">
        <v>6</v>
      </c>
      <c r="C7" s="52" t="s">
        <v>48</v>
      </c>
      <c r="D7" s="67">
        <v>108</v>
      </c>
      <c r="E7" s="69">
        <v>118</v>
      </c>
      <c r="F7" s="69">
        <v>128</v>
      </c>
      <c r="G7" s="69">
        <v>124</v>
      </c>
      <c r="H7" s="69">
        <v>130</v>
      </c>
      <c r="I7" s="65">
        <v>124</v>
      </c>
      <c r="J7" s="53">
        <f aca="true" t="shared" si="0" ref="J7:J15">SUM(D7:I7)</f>
        <v>732</v>
      </c>
      <c r="K7" s="50">
        <f aca="true" t="shared" si="1" ref="K7:K15">IF(J7=0,0,RANK(J7,J$7:J$26))</f>
        <v>1</v>
      </c>
      <c r="L7" s="54"/>
      <c r="N7" s="160" t="s">
        <v>6</v>
      </c>
      <c r="O7" s="52" t="s">
        <v>47</v>
      </c>
      <c r="P7" s="67">
        <v>77</v>
      </c>
      <c r="Q7" s="69">
        <v>78</v>
      </c>
      <c r="R7" s="69">
        <v>81</v>
      </c>
      <c r="S7" s="69">
        <v>81</v>
      </c>
      <c r="T7" s="69">
        <v>77</v>
      </c>
      <c r="U7" s="65">
        <v>73</v>
      </c>
      <c r="V7" s="53">
        <f aca="true" t="shared" si="2" ref="V7:V16">SUM(P7:U7)</f>
        <v>467</v>
      </c>
      <c r="W7" s="50">
        <f aca="true" t="shared" si="3" ref="W7:W19">IF(V7=0,0,RANK(V7,V$7:V$26))</f>
        <v>1</v>
      </c>
      <c r="X7" s="54"/>
    </row>
    <row r="8" spans="2:24" ht="18.75" customHeight="1">
      <c r="B8" s="160"/>
      <c r="C8" s="51" t="s">
        <v>47</v>
      </c>
      <c r="D8" s="67">
        <v>110</v>
      </c>
      <c r="E8" s="69">
        <v>115</v>
      </c>
      <c r="F8" s="69">
        <v>125</v>
      </c>
      <c r="G8" s="69">
        <v>129</v>
      </c>
      <c r="H8" s="69">
        <v>120</v>
      </c>
      <c r="I8" s="65">
        <v>110</v>
      </c>
      <c r="J8" s="53">
        <f t="shared" si="0"/>
        <v>709</v>
      </c>
      <c r="K8" s="50">
        <f t="shared" si="1"/>
        <v>2</v>
      </c>
      <c r="L8" s="54"/>
      <c r="N8" s="160"/>
      <c r="O8" s="51" t="s">
        <v>54</v>
      </c>
      <c r="P8" s="67">
        <v>71</v>
      </c>
      <c r="Q8" s="69">
        <v>74</v>
      </c>
      <c r="R8" s="69">
        <v>78</v>
      </c>
      <c r="S8" s="69">
        <v>80</v>
      </c>
      <c r="T8" s="69">
        <v>79</v>
      </c>
      <c r="U8" s="65">
        <v>73</v>
      </c>
      <c r="V8" s="53">
        <f t="shared" si="2"/>
        <v>455</v>
      </c>
      <c r="W8" s="50">
        <f t="shared" si="3"/>
        <v>2</v>
      </c>
      <c r="X8" s="54"/>
    </row>
    <row r="9" spans="2:24" ht="18.75" customHeight="1">
      <c r="B9" s="160"/>
      <c r="C9" s="51" t="s">
        <v>64</v>
      </c>
      <c r="D9" s="67">
        <v>106</v>
      </c>
      <c r="E9" s="69">
        <v>112</v>
      </c>
      <c r="F9" s="69">
        <v>126</v>
      </c>
      <c r="G9" s="69">
        <v>122</v>
      </c>
      <c r="H9" s="69">
        <v>120</v>
      </c>
      <c r="I9" s="65">
        <v>107</v>
      </c>
      <c r="J9" s="53">
        <f t="shared" si="0"/>
        <v>693</v>
      </c>
      <c r="K9" s="50">
        <f t="shared" si="1"/>
        <v>3</v>
      </c>
      <c r="L9" s="54"/>
      <c r="N9" s="160"/>
      <c r="O9" s="51" t="s">
        <v>64</v>
      </c>
      <c r="P9" s="67">
        <v>73</v>
      </c>
      <c r="Q9" s="69">
        <v>74</v>
      </c>
      <c r="R9" s="69">
        <v>76</v>
      </c>
      <c r="S9" s="69">
        <v>81</v>
      </c>
      <c r="T9" s="69">
        <v>72</v>
      </c>
      <c r="U9" s="65">
        <v>73</v>
      </c>
      <c r="V9" s="53">
        <f t="shared" si="2"/>
        <v>449</v>
      </c>
      <c r="W9" s="50">
        <f t="shared" si="3"/>
        <v>3</v>
      </c>
      <c r="X9" s="54"/>
    </row>
    <row r="10" spans="2:24" ht="18.75" customHeight="1">
      <c r="B10" s="160"/>
      <c r="C10" s="51" t="s">
        <v>31</v>
      </c>
      <c r="D10" s="67">
        <v>109</v>
      </c>
      <c r="E10" s="69">
        <v>117</v>
      </c>
      <c r="F10" s="69">
        <v>124</v>
      </c>
      <c r="G10" s="69">
        <v>119</v>
      </c>
      <c r="H10" s="69">
        <v>101</v>
      </c>
      <c r="I10" s="65">
        <v>108</v>
      </c>
      <c r="J10" s="53">
        <f t="shared" si="0"/>
        <v>678</v>
      </c>
      <c r="K10" s="50">
        <f t="shared" si="1"/>
        <v>4</v>
      </c>
      <c r="L10" s="54"/>
      <c r="N10" s="160"/>
      <c r="O10" s="51" t="s">
        <v>31</v>
      </c>
      <c r="P10" s="67">
        <v>67</v>
      </c>
      <c r="Q10" s="69">
        <v>76</v>
      </c>
      <c r="R10" s="69">
        <v>78</v>
      </c>
      <c r="S10" s="69">
        <v>78</v>
      </c>
      <c r="T10" s="69">
        <v>75</v>
      </c>
      <c r="U10" s="65">
        <v>73</v>
      </c>
      <c r="V10" s="53">
        <f t="shared" si="2"/>
        <v>447</v>
      </c>
      <c r="W10" s="50">
        <f t="shared" si="3"/>
        <v>4</v>
      </c>
      <c r="X10" s="54"/>
    </row>
    <row r="11" spans="2:24" ht="18.75" customHeight="1">
      <c r="B11" s="160"/>
      <c r="C11" s="51" t="s">
        <v>49</v>
      </c>
      <c r="D11" s="67">
        <v>94</v>
      </c>
      <c r="E11" s="69">
        <v>114</v>
      </c>
      <c r="F11" s="69">
        <v>116</v>
      </c>
      <c r="G11" s="69">
        <v>125</v>
      </c>
      <c r="H11" s="69">
        <v>121</v>
      </c>
      <c r="I11" s="65">
        <v>106</v>
      </c>
      <c r="J11" s="53">
        <f t="shared" si="0"/>
        <v>676</v>
      </c>
      <c r="K11" s="50">
        <f t="shared" si="1"/>
        <v>5</v>
      </c>
      <c r="L11" s="54"/>
      <c r="N11" s="160"/>
      <c r="O11" s="51" t="s">
        <v>70</v>
      </c>
      <c r="P11" s="67">
        <v>68</v>
      </c>
      <c r="Q11" s="69">
        <v>79</v>
      </c>
      <c r="R11" s="69">
        <v>72</v>
      </c>
      <c r="S11" s="69">
        <v>79</v>
      </c>
      <c r="T11" s="69">
        <v>72</v>
      </c>
      <c r="U11" s="65">
        <v>71</v>
      </c>
      <c r="V11" s="53">
        <f t="shared" si="2"/>
        <v>441</v>
      </c>
      <c r="W11" s="50">
        <f t="shared" si="3"/>
        <v>5</v>
      </c>
      <c r="X11" s="54"/>
    </row>
    <row r="12" spans="2:24" ht="18.75" customHeight="1">
      <c r="B12" s="160"/>
      <c r="C12" s="51" t="s">
        <v>32</v>
      </c>
      <c r="D12" s="67">
        <v>97</v>
      </c>
      <c r="E12" s="69">
        <v>111</v>
      </c>
      <c r="F12" s="69">
        <v>115</v>
      </c>
      <c r="G12" s="69">
        <v>111</v>
      </c>
      <c r="H12" s="69">
        <v>118</v>
      </c>
      <c r="I12" s="65">
        <v>113</v>
      </c>
      <c r="J12" s="53">
        <f t="shared" si="0"/>
        <v>665</v>
      </c>
      <c r="K12" s="50">
        <f t="shared" si="1"/>
        <v>6</v>
      </c>
      <c r="L12" s="54"/>
      <c r="N12" s="160"/>
      <c r="O12" s="51" t="s">
        <v>48</v>
      </c>
      <c r="P12" s="67">
        <v>73</v>
      </c>
      <c r="Q12" s="69">
        <v>69</v>
      </c>
      <c r="R12" s="69">
        <v>80</v>
      </c>
      <c r="S12" s="69">
        <v>75</v>
      </c>
      <c r="T12" s="69">
        <v>72</v>
      </c>
      <c r="U12" s="65">
        <v>58</v>
      </c>
      <c r="V12" s="53">
        <f t="shared" si="2"/>
        <v>427</v>
      </c>
      <c r="W12" s="50">
        <f t="shared" si="3"/>
        <v>6</v>
      </c>
      <c r="X12" s="54"/>
    </row>
    <row r="13" spans="2:24" ht="18.75" customHeight="1">
      <c r="B13" s="160"/>
      <c r="C13" s="51" t="s">
        <v>54</v>
      </c>
      <c r="D13" s="67">
        <v>89</v>
      </c>
      <c r="E13" s="69">
        <v>107</v>
      </c>
      <c r="F13" s="69">
        <v>111</v>
      </c>
      <c r="G13" s="69">
        <v>116</v>
      </c>
      <c r="H13" s="69">
        <v>109</v>
      </c>
      <c r="I13" s="65">
        <v>106</v>
      </c>
      <c r="J13" s="53">
        <f t="shared" si="0"/>
        <v>638</v>
      </c>
      <c r="K13" s="50">
        <f t="shared" si="1"/>
        <v>7</v>
      </c>
      <c r="L13" s="54"/>
      <c r="N13" s="160"/>
      <c r="O13" s="51" t="s">
        <v>32</v>
      </c>
      <c r="P13" s="67">
        <v>70</v>
      </c>
      <c r="Q13" s="69">
        <v>68</v>
      </c>
      <c r="R13" s="69">
        <v>71</v>
      </c>
      <c r="S13" s="69">
        <v>75</v>
      </c>
      <c r="T13" s="69">
        <v>69</v>
      </c>
      <c r="U13" s="65">
        <v>70</v>
      </c>
      <c r="V13" s="53">
        <f t="shared" si="2"/>
        <v>423</v>
      </c>
      <c r="W13" s="50">
        <f t="shared" si="3"/>
        <v>7</v>
      </c>
      <c r="X13" s="54"/>
    </row>
    <row r="14" spans="2:24" ht="18.75" customHeight="1">
      <c r="B14" s="160"/>
      <c r="C14" s="51" t="s">
        <v>39</v>
      </c>
      <c r="D14" s="67">
        <v>88</v>
      </c>
      <c r="E14" s="69">
        <v>106</v>
      </c>
      <c r="F14" s="69">
        <v>106</v>
      </c>
      <c r="G14" s="69">
        <v>105</v>
      </c>
      <c r="H14" s="69">
        <v>96</v>
      </c>
      <c r="I14" s="65">
        <v>94</v>
      </c>
      <c r="J14" s="53">
        <f t="shared" si="0"/>
        <v>595</v>
      </c>
      <c r="K14" s="50">
        <f t="shared" si="1"/>
        <v>8</v>
      </c>
      <c r="L14" s="54"/>
      <c r="N14" s="160"/>
      <c r="O14" s="51" t="s">
        <v>30</v>
      </c>
      <c r="P14" s="67">
        <v>69</v>
      </c>
      <c r="Q14" s="69">
        <v>69</v>
      </c>
      <c r="R14" s="69">
        <v>73</v>
      </c>
      <c r="S14" s="69">
        <v>73</v>
      </c>
      <c r="T14" s="69">
        <v>70</v>
      </c>
      <c r="U14" s="65">
        <v>68</v>
      </c>
      <c r="V14" s="53">
        <f t="shared" si="2"/>
        <v>422</v>
      </c>
      <c r="W14" s="50">
        <f t="shared" si="3"/>
        <v>8</v>
      </c>
      <c r="X14" s="54"/>
    </row>
    <row r="15" spans="2:24" ht="18.75" customHeight="1">
      <c r="B15" s="160"/>
      <c r="C15" s="51" t="s">
        <v>41</v>
      </c>
      <c r="D15" s="67">
        <v>72</v>
      </c>
      <c r="E15" s="69">
        <v>84</v>
      </c>
      <c r="F15" s="69">
        <v>87</v>
      </c>
      <c r="G15" s="69">
        <v>99</v>
      </c>
      <c r="H15" s="69">
        <v>97</v>
      </c>
      <c r="I15" s="65">
        <v>88</v>
      </c>
      <c r="J15" s="53">
        <f t="shared" si="0"/>
        <v>527</v>
      </c>
      <c r="K15" s="50">
        <f t="shared" si="1"/>
        <v>9</v>
      </c>
      <c r="L15" s="54"/>
      <c r="N15" s="160"/>
      <c r="O15" s="51" t="s">
        <v>39</v>
      </c>
      <c r="P15" s="67">
        <v>66</v>
      </c>
      <c r="Q15" s="69">
        <v>65</v>
      </c>
      <c r="R15" s="69">
        <v>70</v>
      </c>
      <c r="S15" s="69">
        <v>71</v>
      </c>
      <c r="T15" s="69">
        <v>68</v>
      </c>
      <c r="U15" s="65">
        <v>64</v>
      </c>
      <c r="V15" s="53">
        <f t="shared" si="2"/>
        <v>404</v>
      </c>
      <c r="W15" s="50">
        <f t="shared" si="3"/>
        <v>9</v>
      </c>
      <c r="X15" s="54"/>
    </row>
    <row r="16" spans="2:24" ht="18.75" customHeight="1">
      <c r="B16" s="160"/>
      <c r="C16" s="51"/>
      <c r="D16" s="67"/>
      <c r="E16" s="69"/>
      <c r="F16" s="69"/>
      <c r="G16" s="69"/>
      <c r="H16" s="69"/>
      <c r="I16" s="65"/>
      <c r="J16" s="53"/>
      <c r="K16" s="50"/>
      <c r="L16" s="54"/>
      <c r="N16" s="160"/>
      <c r="O16" s="51" t="s">
        <v>37</v>
      </c>
      <c r="P16" s="67">
        <v>64</v>
      </c>
      <c r="Q16" s="69">
        <v>72</v>
      </c>
      <c r="R16" s="69">
        <v>71</v>
      </c>
      <c r="S16" s="69">
        <v>69</v>
      </c>
      <c r="T16" s="69">
        <v>59</v>
      </c>
      <c r="U16" s="65">
        <v>63</v>
      </c>
      <c r="V16" s="53">
        <f t="shared" si="2"/>
        <v>398</v>
      </c>
      <c r="W16" s="50">
        <f t="shared" si="3"/>
        <v>10</v>
      </c>
      <c r="X16" s="54"/>
    </row>
    <row r="17" spans="2:24" ht="18.75" customHeight="1">
      <c r="B17" s="160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60"/>
      <c r="O17" s="51" t="s">
        <v>35</v>
      </c>
      <c r="P17" s="67">
        <v>59</v>
      </c>
      <c r="Q17" s="69">
        <v>58</v>
      </c>
      <c r="R17" s="69">
        <v>68</v>
      </c>
      <c r="S17" s="69">
        <v>61</v>
      </c>
      <c r="T17" s="69">
        <v>65</v>
      </c>
      <c r="U17" s="65">
        <v>64</v>
      </c>
      <c r="V17" s="53">
        <v>375.38</v>
      </c>
      <c r="W17" s="50">
        <f t="shared" si="3"/>
        <v>11</v>
      </c>
      <c r="X17" s="54"/>
    </row>
    <row r="18" spans="2:24" ht="18.75" customHeight="1">
      <c r="B18" s="160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60"/>
      <c r="O18" s="51" t="s">
        <v>41</v>
      </c>
      <c r="P18" s="67">
        <v>69</v>
      </c>
      <c r="Q18" s="69">
        <v>69</v>
      </c>
      <c r="R18" s="69">
        <v>67</v>
      </c>
      <c r="S18" s="69">
        <v>71</v>
      </c>
      <c r="T18" s="69">
        <v>56</v>
      </c>
      <c r="U18" s="65">
        <v>43</v>
      </c>
      <c r="V18" s="53">
        <v>375.34</v>
      </c>
      <c r="W18" s="50">
        <f t="shared" si="3"/>
        <v>12</v>
      </c>
      <c r="X18" s="54"/>
    </row>
    <row r="19" spans="2:24" ht="18.75" customHeight="1">
      <c r="B19" s="160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60"/>
      <c r="O19" s="51" t="s">
        <v>49</v>
      </c>
      <c r="P19" s="67">
        <v>0</v>
      </c>
      <c r="Q19" s="69">
        <v>0</v>
      </c>
      <c r="R19" s="69">
        <v>51</v>
      </c>
      <c r="S19" s="69">
        <v>0</v>
      </c>
      <c r="T19" s="69">
        <v>4</v>
      </c>
      <c r="U19" s="65">
        <v>0</v>
      </c>
      <c r="V19" s="53">
        <f>SUM(P19:U19)</f>
        <v>55</v>
      </c>
      <c r="W19" s="50">
        <f t="shared" si="3"/>
        <v>13</v>
      </c>
      <c r="X19" s="54"/>
    </row>
    <row r="20" spans="2:24" ht="18.75" customHeight="1">
      <c r="B20" s="160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60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60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60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60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60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60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60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60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60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60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60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60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60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15</v>
      </c>
      <c r="D27" s="90"/>
      <c r="E27" s="90"/>
      <c r="F27" s="90"/>
      <c r="G27" s="90"/>
      <c r="H27" s="90"/>
      <c r="I27" s="90"/>
      <c r="J27" s="90"/>
      <c r="K27" s="90"/>
      <c r="L27" s="87"/>
      <c r="N27" s="98"/>
      <c r="O27" s="93" t="s">
        <v>15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18</v>
      </c>
      <c r="D28" s="91"/>
      <c r="E28" s="91"/>
      <c r="F28" s="91"/>
      <c r="G28" s="91"/>
      <c r="H28" s="91"/>
      <c r="I28" s="91"/>
      <c r="J28" s="91"/>
      <c r="K28" s="91"/>
      <c r="L28" s="87"/>
      <c r="N28" s="98"/>
      <c r="O28" s="94" t="s">
        <v>18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73" t="s">
        <v>17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5"/>
      <c r="N29" s="173" t="s">
        <v>19</v>
      </c>
      <c r="O29" s="176"/>
      <c r="P29" s="176"/>
      <c r="Q29" s="176"/>
      <c r="R29" s="176"/>
      <c r="S29" s="176"/>
      <c r="T29" s="176"/>
      <c r="U29" s="176"/>
      <c r="V29" s="176"/>
      <c r="W29" s="176"/>
      <c r="X29" s="177"/>
      <c r="AA29" s="86"/>
    </row>
    <row r="30" spans="2:27" ht="31.5" thickBot="1">
      <c r="B30" s="58"/>
      <c r="C30" s="97" t="s">
        <v>5</v>
      </c>
      <c r="D30" s="71" t="s">
        <v>9</v>
      </c>
      <c r="E30" s="72" t="s">
        <v>10</v>
      </c>
      <c r="F30" s="72" t="s">
        <v>14</v>
      </c>
      <c r="G30" s="72" t="s">
        <v>13</v>
      </c>
      <c r="H30" s="72" t="s">
        <v>69</v>
      </c>
      <c r="I30" s="73" t="s">
        <v>12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10</v>
      </c>
      <c r="Q30" s="72" t="s">
        <v>14</v>
      </c>
      <c r="R30" s="72" t="s">
        <v>13</v>
      </c>
      <c r="S30" s="72" t="s">
        <v>11</v>
      </c>
      <c r="T30" s="72" t="s">
        <v>12</v>
      </c>
      <c r="U30" s="73" t="s">
        <v>72</v>
      </c>
      <c r="V30" s="61" t="s">
        <v>7</v>
      </c>
      <c r="W30" s="62" t="s">
        <v>8</v>
      </c>
      <c r="X30" s="54"/>
      <c r="AA30" s="86"/>
    </row>
    <row r="31" spans="2:24" ht="18.75" customHeight="1">
      <c r="B31" s="160" t="s">
        <v>27</v>
      </c>
      <c r="C31" s="52" t="s">
        <v>70</v>
      </c>
      <c r="D31" s="67">
        <v>74</v>
      </c>
      <c r="E31" s="69">
        <v>85</v>
      </c>
      <c r="F31" s="69">
        <v>78</v>
      </c>
      <c r="G31" s="69">
        <v>91</v>
      </c>
      <c r="H31" s="69">
        <v>82</v>
      </c>
      <c r="I31" s="65">
        <v>82</v>
      </c>
      <c r="J31" s="53">
        <f aca="true" t="shared" si="4" ref="J31:J36">SUM(D31:I31)</f>
        <v>492</v>
      </c>
      <c r="K31" s="50">
        <f aca="true" t="shared" si="5" ref="K31:K36">IF(J31=0,0,RANK(J31,J$31:J$50))</f>
        <v>1</v>
      </c>
      <c r="L31" s="54"/>
      <c r="N31" s="160" t="s">
        <v>27</v>
      </c>
      <c r="O31" s="52" t="s">
        <v>51</v>
      </c>
      <c r="P31" s="67">
        <v>66</v>
      </c>
      <c r="Q31" s="69">
        <v>72</v>
      </c>
      <c r="R31" s="69">
        <v>72</v>
      </c>
      <c r="S31" s="69">
        <v>70</v>
      </c>
      <c r="T31" s="69">
        <v>67</v>
      </c>
      <c r="U31" s="65">
        <v>68</v>
      </c>
      <c r="V31" s="53">
        <f aca="true" t="shared" si="6" ref="V31:V39">SUM(P31:U31)</f>
        <v>415</v>
      </c>
      <c r="W31" s="50">
        <f aca="true" t="shared" si="7" ref="W31:W41">IF(V31=0,0,RANK(V31,V$31:V$50))</f>
        <v>1</v>
      </c>
      <c r="X31" s="54"/>
    </row>
    <row r="32" spans="2:24" ht="18.75" customHeight="1">
      <c r="B32" s="160"/>
      <c r="C32" s="51" t="s">
        <v>42</v>
      </c>
      <c r="D32" s="67">
        <v>61</v>
      </c>
      <c r="E32" s="69">
        <v>72</v>
      </c>
      <c r="F32" s="69">
        <v>75</v>
      </c>
      <c r="G32" s="69">
        <v>75</v>
      </c>
      <c r="H32" s="69">
        <v>72</v>
      </c>
      <c r="I32" s="65">
        <v>64</v>
      </c>
      <c r="J32" s="53">
        <f t="shared" si="4"/>
        <v>419</v>
      </c>
      <c r="K32" s="50">
        <f t="shared" si="5"/>
        <v>2</v>
      </c>
      <c r="L32" s="54"/>
      <c r="N32" s="160"/>
      <c r="O32" s="51" t="s">
        <v>40</v>
      </c>
      <c r="P32" s="67">
        <v>60</v>
      </c>
      <c r="Q32" s="69">
        <v>69</v>
      </c>
      <c r="R32" s="69">
        <v>68</v>
      </c>
      <c r="S32" s="69">
        <v>70</v>
      </c>
      <c r="T32" s="69">
        <v>62</v>
      </c>
      <c r="U32" s="65">
        <v>64</v>
      </c>
      <c r="V32" s="53">
        <f t="shared" si="6"/>
        <v>393</v>
      </c>
      <c r="W32" s="50">
        <f t="shared" si="7"/>
        <v>2</v>
      </c>
      <c r="X32" s="54"/>
    </row>
    <row r="33" spans="2:24" ht="18.75" customHeight="1">
      <c r="B33" s="160"/>
      <c r="C33" s="51" t="s">
        <v>36</v>
      </c>
      <c r="D33" s="67">
        <v>64</v>
      </c>
      <c r="E33" s="69">
        <v>67</v>
      </c>
      <c r="F33" s="69">
        <v>70</v>
      </c>
      <c r="G33" s="69">
        <v>74</v>
      </c>
      <c r="H33" s="69">
        <v>66</v>
      </c>
      <c r="I33" s="65">
        <v>66</v>
      </c>
      <c r="J33" s="53">
        <f t="shared" si="4"/>
        <v>407</v>
      </c>
      <c r="K33" s="50">
        <f t="shared" si="5"/>
        <v>3</v>
      </c>
      <c r="L33" s="54"/>
      <c r="N33" s="160"/>
      <c r="O33" s="51" t="s">
        <v>50</v>
      </c>
      <c r="P33" s="67">
        <v>62</v>
      </c>
      <c r="Q33" s="69">
        <v>65</v>
      </c>
      <c r="R33" s="69">
        <v>64</v>
      </c>
      <c r="S33" s="69">
        <v>64</v>
      </c>
      <c r="T33" s="69">
        <v>66</v>
      </c>
      <c r="U33" s="65">
        <v>64</v>
      </c>
      <c r="V33" s="53">
        <f t="shared" si="6"/>
        <v>385</v>
      </c>
      <c r="W33" s="50">
        <f t="shared" si="7"/>
        <v>3</v>
      </c>
      <c r="X33" s="54"/>
    </row>
    <row r="34" spans="2:24" ht="18.75" customHeight="1">
      <c r="B34" s="160"/>
      <c r="C34" s="51" t="s">
        <v>40</v>
      </c>
      <c r="D34" s="67">
        <v>49</v>
      </c>
      <c r="E34" s="69">
        <v>64</v>
      </c>
      <c r="F34" s="69">
        <v>63</v>
      </c>
      <c r="G34" s="69">
        <v>74</v>
      </c>
      <c r="H34" s="69">
        <v>69</v>
      </c>
      <c r="I34" s="65">
        <v>67</v>
      </c>
      <c r="J34" s="53">
        <f t="shared" si="4"/>
        <v>386</v>
      </c>
      <c r="K34" s="50">
        <f t="shared" si="5"/>
        <v>4</v>
      </c>
      <c r="L34" s="54"/>
      <c r="N34" s="160"/>
      <c r="O34" s="51" t="s">
        <v>36</v>
      </c>
      <c r="P34" s="67">
        <v>62</v>
      </c>
      <c r="Q34" s="69">
        <v>64</v>
      </c>
      <c r="R34" s="69">
        <v>68</v>
      </c>
      <c r="S34" s="69">
        <v>62</v>
      </c>
      <c r="T34" s="69">
        <v>61</v>
      </c>
      <c r="U34" s="65">
        <v>57</v>
      </c>
      <c r="V34" s="53">
        <f t="shared" si="6"/>
        <v>374</v>
      </c>
      <c r="W34" s="50">
        <f t="shared" si="7"/>
        <v>4</v>
      </c>
      <c r="X34" s="54"/>
    </row>
    <row r="35" spans="2:24" ht="18.75" customHeight="1">
      <c r="B35" s="160"/>
      <c r="C35" s="51" t="s">
        <v>71</v>
      </c>
      <c r="D35" s="67">
        <v>44</v>
      </c>
      <c r="E35" s="69">
        <v>57</v>
      </c>
      <c r="F35" s="69">
        <v>58</v>
      </c>
      <c r="G35" s="69">
        <v>56</v>
      </c>
      <c r="H35" s="69">
        <v>51</v>
      </c>
      <c r="I35" s="65">
        <v>43</v>
      </c>
      <c r="J35" s="53">
        <f t="shared" si="4"/>
        <v>309</v>
      </c>
      <c r="K35" s="50">
        <f t="shared" si="5"/>
        <v>5</v>
      </c>
      <c r="L35" s="54"/>
      <c r="N35" s="160"/>
      <c r="O35" s="51" t="s">
        <v>65</v>
      </c>
      <c r="P35" s="67">
        <v>52</v>
      </c>
      <c r="Q35" s="69">
        <v>56</v>
      </c>
      <c r="R35" s="69">
        <v>63</v>
      </c>
      <c r="S35" s="69">
        <v>67</v>
      </c>
      <c r="T35" s="69">
        <v>65</v>
      </c>
      <c r="U35" s="65">
        <v>64</v>
      </c>
      <c r="V35" s="53">
        <f t="shared" si="6"/>
        <v>367</v>
      </c>
      <c r="W35" s="50">
        <f t="shared" si="7"/>
        <v>5</v>
      </c>
      <c r="X35" s="54"/>
    </row>
    <row r="36" spans="2:24" ht="18.75" customHeight="1">
      <c r="B36" s="160"/>
      <c r="C36" s="51" t="s">
        <v>50</v>
      </c>
      <c r="D36" s="67">
        <v>0</v>
      </c>
      <c r="E36" s="69">
        <v>66</v>
      </c>
      <c r="F36" s="69">
        <v>0</v>
      </c>
      <c r="G36" s="69">
        <v>70</v>
      </c>
      <c r="H36" s="69">
        <v>0</v>
      </c>
      <c r="I36" s="65">
        <v>72</v>
      </c>
      <c r="J36" s="53">
        <f t="shared" si="4"/>
        <v>208</v>
      </c>
      <c r="K36" s="50">
        <f t="shared" si="5"/>
        <v>6</v>
      </c>
      <c r="L36" s="54"/>
      <c r="N36" s="160"/>
      <c r="O36" s="51" t="s">
        <v>42</v>
      </c>
      <c r="P36" s="67">
        <v>57</v>
      </c>
      <c r="Q36" s="69">
        <v>58</v>
      </c>
      <c r="R36" s="69">
        <v>64</v>
      </c>
      <c r="S36" s="69">
        <v>66</v>
      </c>
      <c r="T36" s="69">
        <v>63</v>
      </c>
      <c r="U36" s="65">
        <v>57</v>
      </c>
      <c r="V36" s="53">
        <f t="shared" si="6"/>
        <v>365</v>
      </c>
      <c r="W36" s="50">
        <f t="shared" si="7"/>
        <v>6</v>
      </c>
      <c r="X36" s="54"/>
    </row>
    <row r="37" spans="2:24" ht="18.75" customHeight="1">
      <c r="B37" s="160"/>
      <c r="C37" s="51"/>
      <c r="D37" s="67"/>
      <c r="E37" s="69"/>
      <c r="F37" s="69"/>
      <c r="G37" s="69"/>
      <c r="H37" s="69"/>
      <c r="I37" s="65"/>
      <c r="J37" s="53"/>
      <c r="K37" s="50"/>
      <c r="L37" s="54"/>
      <c r="N37" s="160"/>
      <c r="O37" s="51" t="s">
        <v>71</v>
      </c>
      <c r="P37" s="67">
        <v>52</v>
      </c>
      <c r="Q37" s="69">
        <v>55</v>
      </c>
      <c r="R37" s="69">
        <v>67</v>
      </c>
      <c r="S37" s="69">
        <v>62</v>
      </c>
      <c r="T37" s="69">
        <v>61</v>
      </c>
      <c r="U37" s="65">
        <v>55</v>
      </c>
      <c r="V37" s="53">
        <f t="shared" si="6"/>
        <v>352</v>
      </c>
      <c r="W37" s="50">
        <f t="shared" si="7"/>
        <v>7</v>
      </c>
      <c r="X37" s="54"/>
    </row>
    <row r="38" spans="2:24" ht="18.75" customHeight="1">
      <c r="B38" s="160"/>
      <c r="C38" s="51"/>
      <c r="D38" s="67"/>
      <c r="E38" s="69"/>
      <c r="F38" s="69"/>
      <c r="G38" s="69"/>
      <c r="H38" s="69"/>
      <c r="I38" s="65"/>
      <c r="J38" s="53"/>
      <c r="K38" s="50"/>
      <c r="L38" s="54"/>
      <c r="N38" s="160"/>
      <c r="O38" s="51" t="s">
        <v>73</v>
      </c>
      <c r="P38" s="67">
        <v>55</v>
      </c>
      <c r="Q38" s="69">
        <v>57</v>
      </c>
      <c r="R38" s="69">
        <v>56</v>
      </c>
      <c r="S38" s="69">
        <v>58</v>
      </c>
      <c r="T38" s="69">
        <v>57</v>
      </c>
      <c r="U38" s="65">
        <v>58</v>
      </c>
      <c r="V38" s="53">
        <f t="shared" si="6"/>
        <v>341</v>
      </c>
      <c r="W38" s="50">
        <f t="shared" si="7"/>
        <v>8</v>
      </c>
      <c r="X38" s="54"/>
    </row>
    <row r="39" spans="2:24" ht="18.75" customHeight="1">
      <c r="B39" s="160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60"/>
      <c r="O39" s="51" t="s">
        <v>58</v>
      </c>
      <c r="P39" s="67">
        <v>52</v>
      </c>
      <c r="Q39" s="69">
        <v>60</v>
      </c>
      <c r="R39" s="69">
        <v>59</v>
      </c>
      <c r="S39" s="69">
        <v>57</v>
      </c>
      <c r="T39" s="69">
        <v>57</v>
      </c>
      <c r="U39" s="65">
        <v>52</v>
      </c>
      <c r="V39" s="53">
        <f t="shared" si="6"/>
        <v>337</v>
      </c>
      <c r="W39" s="50">
        <f t="shared" si="7"/>
        <v>9</v>
      </c>
      <c r="X39" s="54"/>
    </row>
    <row r="40" spans="2:24" ht="18.75" customHeight="1">
      <c r="B40" s="160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60"/>
      <c r="O40" s="51" t="s">
        <v>38</v>
      </c>
      <c r="P40" s="67">
        <v>55</v>
      </c>
      <c r="Q40" s="69">
        <v>57</v>
      </c>
      <c r="R40" s="69">
        <v>59</v>
      </c>
      <c r="S40" s="69">
        <v>56</v>
      </c>
      <c r="T40" s="69">
        <v>59</v>
      </c>
      <c r="U40" s="65">
        <v>50</v>
      </c>
      <c r="V40" s="53">
        <v>336.31</v>
      </c>
      <c r="W40" s="50">
        <f t="shared" si="7"/>
        <v>10</v>
      </c>
      <c r="X40" s="54"/>
    </row>
    <row r="41" spans="2:24" ht="18.75" customHeight="1">
      <c r="B41" s="160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60"/>
      <c r="O41" s="51" t="s">
        <v>33</v>
      </c>
      <c r="P41" s="67">
        <v>64</v>
      </c>
      <c r="Q41" s="69">
        <v>53</v>
      </c>
      <c r="R41" s="69">
        <v>65</v>
      </c>
      <c r="S41" s="69">
        <v>28</v>
      </c>
      <c r="T41" s="69">
        <v>69</v>
      </c>
      <c r="U41" s="65">
        <v>57</v>
      </c>
      <c r="V41" s="53">
        <v>336.09</v>
      </c>
      <c r="W41" s="50">
        <f t="shared" si="7"/>
        <v>11</v>
      </c>
      <c r="X41" s="54"/>
    </row>
    <row r="42" spans="2:24" ht="18.75" customHeight="1">
      <c r="B42" s="160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60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>
      <c r="B43" s="160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60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60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60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60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60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60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60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60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60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60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60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60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60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60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60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15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15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O5:O6"/>
    <mergeCell ref="S5:S6"/>
    <mergeCell ref="T5:T6"/>
    <mergeCell ref="U5:U6"/>
    <mergeCell ref="P5:P6"/>
    <mergeCell ref="Q5:Q6"/>
    <mergeCell ref="R5:R6"/>
    <mergeCell ref="B31:B50"/>
    <mergeCell ref="N31:N50"/>
    <mergeCell ref="B2:X2"/>
    <mergeCell ref="B4:L4"/>
    <mergeCell ref="N4:X4"/>
    <mergeCell ref="C5:C6"/>
    <mergeCell ref="D5:D6"/>
    <mergeCell ref="E5:E6"/>
    <mergeCell ref="F5:F6"/>
    <mergeCell ref="W5:W6"/>
    <mergeCell ref="V5:V6"/>
    <mergeCell ref="G5:G6"/>
    <mergeCell ref="H5:H6"/>
    <mergeCell ref="B7:B26"/>
    <mergeCell ref="N7:N26"/>
    <mergeCell ref="B29:L29"/>
    <mergeCell ref="N29:X29"/>
    <mergeCell ref="J5:J6"/>
    <mergeCell ref="K5:K6"/>
    <mergeCell ref="I5:I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A51"/>
  <sheetViews>
    <sheetView zoomScale="90" zoomScaleNormal="90" zoomScalePageLayoutView="0" workbookViewId="0" topLeftCell="A1">
      <selection activeCell="H19" sqref="H19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5" width="7.00390625" style="0" customWidth="1"/>
    <col min="6" max="7" width="7.00390625" style="0" hidden="1" customWidth="1"/>
    <col min="8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54" t="s">
        <v>74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6"/>
    </row>
    <row r="3" ht="12.75" customHeight="1" thickBot="1"/>
    <row r="4" spans="2:24" ht="50.25" customHeight="1" thickBot="1">
      <c r="B4" s="161" t="s">
        <v>17</v>
      </c>
      <c r="C4" s="162"/>
      <c r="D4" s="162"/>
      <c r="E4" s="162"/>
      <c r="F4" s="162"/>
      <c r="G4" s="162"/>
      <c r="H4" s="162"/>
      <c r="I4" s="162"/>
      <c r="J4" s="162"/>
      <c r="K4" s="162"/>
      <c r="L4" s="163"/>
      <c r="N4" s="161" t="s">
        <v>19</v>
      </c>
      <c r="O4" s="164"/>
      <c r="P4" s="164"/>
      <c r="Q4" s="164"/>
      <c r="R4" s="164"/>
      <c r="S4" s="164"/>
      <c r="T4" s="164"/>
      <c r="U4" s="164"/>
      <c r="V4" s="164"/>
      <c r="W4" s="164"/>
      <c r="X4" s="165"/>
    </row>
    <row r="5" spans="2:24" ht="15" customHeight="1">
      <c r="B5" s="58"/>
      <c r="C5" s="166" t="s">
        <v>5</v>
      </c>
      <c r="D5" s="167" t="s">
        <v>12</v>
      </c>
      <c r="E5" s="169" t="s">
        <v>11</v>
      </c>
      <c r="F5" s="169" t="s">
        <v>13</v>
      </c>
      <c r="G5" s="169" t="s">
        <v>14</v>
      </c>
      <c r="H5" s="169" t="s">
        <v>10</v>
      </c>
      <c r="I5" s="171" t="s">
        <v>9</v>
      </c>
      <c r="J5" s="157" t="s">
        <v>7</v>
      </c>
      <c r="K5" s="159" t="s">
        <v>8</v>
      </c>
      <c r="L5" s="54"/>
      <c r="N5" s="58"/>
      <c r="O5" s="166" t="s">
        <v>5</v>
      </c>
      <c r="P5" s="167" t="s">
        <v>12</v>
      </c>
      <c r="Q5" s="169" t="s">
        <v>11</v>
      </c>
      <c r="R5" s="169" t="s">
        <v>13</v>
      </c>
      <c r="S5" s="169" t="s">
        <v>14</v>
      </c>
      <c r="T5" s="169" t="s">
        <v>10</v>
      </c>
      <c r="U5" s="171" t="s">
        <v>9</v>
      </c>
      <c r="V5" s="157" t="s">
        <v>7</v>
      </c>
      <c r="W5" s="159" t="s">
        <v>8</v>
      </c>
      <c r="X5" s="54"/>
    </row>
    <row r="6" spans="2:24" ht="16.5" customHeight="1" thickBot="1">
      <c r="B6" s="58"/>
      <c r="C6" s="178"/>
      <c r="D6" s="168"/>
      <c r="E6" s="170"/>
      <c r="F6" s="170"/>
      <c r="G6" s="170"/>
      <c r="H6" s="170"/>
      <c r="I6" s="172"/>
      <c r="J6" s="178"/>
      <c r="K6" s="158"/>
      <c r="L6" s="54"/>
      <c r="N6" s="58"/>
      <c r="O6" s="158"/>
      <c r="P6" s="168"/>
      <c r="Q6" s="170"/>
      <c r="R6" s="170"/>
      <c r="S6" s="170"/>
      <c r="T6" s="170"/>
      <c r="U6" s="172"/>
      <c r="V6" s="158"/>
      <c r="W6" s="158"/>
      <c r="X6" s="54"/>
    </row>
    <row r="7" spans="2:24" ht="18.75" customHeight="1">
      <c r="B7" s="160" t="s">
        <v>6</v>
      </c>
      <c r="C7" s="52" t="s">
        <v>31</v>
      </c>
      <c r="D7" s="67">
        <v>89</v>
      </c>
      <c r="E7" s="69">
        <v>87</v>
      </c>
      <c r="F7" s="69"/>
      <c r="G7" s="69"/>
      <c r="H7" s="69">
        <v>91</v>
      </c>
      <c r="I7" s="65">
        <v>87</v>
      </c>
      <c r="J7" s="53">
        <f aca="true" t="shared" si="0" ref="J7:J15">SUM(D7:I7)</f>
        <v>354</v>
      </c>
      <c r="K7" s="50">
        <f aca="true" t="shared" si="1" ref="K7:K15">IF(J7=0,0,RANK(J7,J$7:J$26))</f>
        <v>1</v>
      </c>
      <c r="L7" s="54"/>
      <c r="N7" s="160" t="s">
        <v>6</v>
      </c>
      <c r="O7" s="52" t="s">
        <v>34</v>
      </c>
      <c r="P7" s="67">
        <v>52</v>
      </c>
      <c r="Q7" s="69">
        <v>53</v>
      </c>
      <c r="R7" s="69">
        <v>56</v>
      </c>
      <c r="S7" s="69">
        <v>54</v>
      </c>
      <c r="T7" s="69">
        <v>55</v>
      </c>
      <c r="U7" s="65">
        <v>52</v>
      </c>
      <c r="V7" s="126">
        <v>322.1</v>
      </c>
      <c r="W7" s="50">
        <f aca="true" t="shared" si="2" ref="W7:W16">IF(V7=0,0,RANK(V7,V$7:V$26))</f>
        <v>1</v>
      </c>
      <c r="X7" s="54"/>
    </row>
    <row r="8" spans="2:24" ht="18.75" customHeight="1">
      <c r="B8" s="160"/>
      <c r="C8" s="51" t="s">
        <v>47</v>
      </c>
      <c r="D8" s="67">
        <v>93</v>
      </c>
      <c r="E8" s="69">
        <v>92</v>
      </c>
      <c r="F8" s="69"/>
      <c r="G8" s="69"/>
      <c r="H8" s="69">
        <v>88</v>
      </c>
      <c r="I8" s="65">
        <v>76</v>
      </c>
      <c r="J8" s="53">
        <f t="shared" si="0"/>
        <v>349</v>
      </c>
      <c r="K8" s="50">
        <f t="shared" si="1"/>
        <v>2</v>
      </c>
      <c r="L8" s="54"/>
      <c r="N8" s="160"/>
      <c r="O8" s="51" t="s">
        <v>64</v>
      </c>
      <c r="P8" s="67">
        <v>52</v>
      </c>
      <c r="Q8" s="69">
        <v>55</v>
      </c>
      <c r="R8" s="69">
        <v>54</v>
      </c>
      <c r="S8" s="69">
        <v>55</v>
      </c>
      <c r="T8" s="69">
        <v>54</v>
      </c>
      <c r="U8" s="65">
        <v>52</v>
      </c>
      <c r="V8" s="53">
        <v>322.09</v>
      </c>
      <c r="W8" s="50">
        <f t="shared" si="2"/>
        <v>2</v>
      </c>
      <c r="X8" s="54"/>
    </row>
    <row r="9" spans="2:24" ht="18.75" customHeight="1">
      <c r="B9" s="160"/>
      <c r="C9" s="51" t="s">
        <v>64</v>
      </c>
      <c r="D9" s="67">
        <v>89</v>
      </c>
      <c r="E9" s="69">
        <v>91</v>
      </c>
      <c r="F9" s="69"/>
      <c r="G9" s="69"/>
      <c r="H9" s="69">
        <v>88</v>
      </c>
      <c r="I9" s="65">
        <v>80</v>
      </c>
      <c r="J9" s="53">
        <f t="shared" si="0"/>
        <v>348</v>
      </c>
      <c r="K9" s="50">
        <f t="shared" si="1"/>
        <v>3</v>
      </c>
      <c r="L9" s="54"/>
      <c r="N9" s="160"/>
      <c r="O9" s="51" t="s">
        <v>31</v>
      </c>
      <c r="P9" s="67">
        <v>51</v>
      </c>
      <c r="Q9" s="69">
        <v>53</v>
      </c>
      <c r="R9" s="69">
        <v>54</v>
      </c>
      <c r="S9" s="69">
        <v>55</v>
      </c>
      <c r="T9" s="69">
        <v>53</v>
      </c>
      <c r="U9" s="65">
        <v>52</v>
      </c>
      <c r="V9" s="53">
        <f aca="true" t="shared" si="3" ref="V9:V16">SUM(P9:U9)</f>
        <v>318</v>
      </c>
      <c r="W9" s="50">
        <f t="shared" si="2"/>
        <v>3</v>
      </c>
      <c r="X9" s="54"/>
    </row>
    <row r="10" spans="2:24" ht="18.75" customHeight="1">
      <c r="B10" s="160"/>
      <c r="C10" s="51" t="s">
        <v>54</v>
      </c>
      <c r="D10" s="67">
        <v>83</v>
      </c>
      <c r="E10" s="69">
        <v>85</v>
      </c>
      <c r="F10" s="69"/>
      <c r="G10" s="69"/>
      <c r="H10" s="69">
        <v>85</v>
      </c>
      <c r="I10" s="65">
        <v>86</v>
      </c>
      <c r="J10" s="53">
        <f t="shared" si="0"/>
        <v>339</v>
      </c>
      <c r="K10" s="50">
        <f t="shared" si="1"/>
        <v>4</v>
      </c>
      <c r="L10" s="54"/>
      <c r="N10" s="160"/>
      <c r="O10" s="51" t="s">
        <v>32</v>
      </c>
      <c r="P10" s="67">
        <v>51</v>
      </c>
      <c r="Q10" s="69">
        <v>54</v>
      </c>
      <c r="R10" s="69">
        <v>53</v>
      </c>
      <c r="S10" s="69">
        <v>55</v>
      </c>
      <c r="T10" s="69">
        <v>53</v>
      </c>
      <c r="U10" s="65">
        <v>50</v>
      </c>
      <c r="V10" s="53">
        <f t="shared" si="3"/>
        <v>316</v>
      </c>
      <c r="W10" s="50">
        <f t="shared" si="2"/>
        <v>4</v>
      </c>
      <c r="X10" s="54"/>
    </row>
    <row r="11" spans="2:24" ht="18.75" customHeight="1">
      <c r="B11" s="160"/>
      <c r="C11" s="51" t="s">
        <v>30</v>
      </c>
      <c r="D11" s="67">
        <v>85</v>
      </c>
      <c r="E11" s="69">
        <v>89</v>
      </c>
      <c r="F11" s="69"/>
      <c r="G11" s="69"/>
      <c r="H11" s="69">
        <v>88</v>
      </c>
      <c r="I11" s="65">
        <v>73</v>
      </c>
      <c r="J11" s="53">
        <f t="shared" si="0"/>
        <v>335</v>
      </c>
      <c r="K11" s="50">
        <f t="shared" si="1"/>
        <v>5</v>
      </c>
      <c r="L11" s="54"/>
      <c r="N11" s="160"/>
      <c r="O11" s="51" t="s">
        <v>54</v>
      </c>
      <c r="P11" s="67">
        <v>53</v>
      </c>
      <c r="Q11" s="69">
        <v>50</v>
      </c>
      <c r="R11" s="69">
        <v>52</v>
      </c>
      <c r="S11" s="69">
        <v>52</v>
      </c>
      <c r="T11" s="69">
        <v>53</v>
      </c>
      <c r="U11" s="65">
        <v>51</v>
      </c>
      <c r="V11" s="53">
        <f t="shared" si="3"/>
        <v>311</v>
      </c>
      <c r="W11" s="50">
        <f t="shared" si="2"/>
        <v>5</v>
      </c>
      <c r="X11" s="54"/>
    </row>
    <row r="12" spans="2:24" ht="18.75" customHeight="1">
      <c r="B12" s="160"/>
      <c r="C12" s="51" t="s">
        <v>32</v>
      </c>
      <c r="D12" s="67">
        <v>83</v>
      </c>
      <c r="E12" s="69">
        <v>92</v>
      </c>
      <c r="F12" s="69"/>
      <c r="G12" s="69"/>
      <c r="H12" s="69">
        <v>83</v>
      </c>
      <c r="I12" s="65">
        <v>76</v>
      </c>
      <c r="J12" s="53">
        <f t="shared" si="0"/>
        <v>334</v>
      </c>
      <c r="K12" s="50">
        <f t="shared" si="1"/>
        <v>6</v>
      </c>
      <c r="L12" s="54"/>
      <c r="N12" s="160"/>
      <c r="O12" s="51" t="s">
        <v>75</v>
      </c>
      <c r="P12" s="67">
        <v>49</v>
      </c>
      <c r="Q12" s="69">
        <v>53</v>
      </c>
      <c r="R12" s="69">
        <v>51</v>
      </c>
      <c r="S12" s="69">
        <v>49</v>
      </c>
      <c r="T12" s="69">
        <v>50</v>
      </c>
      <c r="U12" s="65">
        <v>51</v>
      </c>
      <c r="V12" s="53">
        <f t="shared" si="3"/>
        <v>303</v>
      </c>
      <c r="W12" s="50">
        <f t="shared" si="2"/>
        <v>6</v>
      </c>
      <c r="X12" s="54"/>
    </row>
    <row r="13" spans="2:24" ht="18.75" customHeight="1">
      <c r="B13" s="160"/>
      <c r="C13" s="51" t="s">
        <v>34</v>
      </c>
      <c r="D13" s="67">
        <v>81</v>
      </c>
      <c r="E13" s="69">
        <v>83</v>
      </c>
      <c r="F13" s="69"/>
      <c r="G13" s="69"/>
      <c r="H13" s="69">
        <v>80</v>
      </c>
      <c r="I13" s="65">
        <v>79</v>
      </c>
      <c r="J13" s="53">
        <f t="shared" si="0"/>
        <v>323</v>
      </c>
      <c r="K13" s="50">
        <f t="shared" si="1"/>
        <v>7</v>
      </c>
      <c r="L13" s="54"/>
      <c r="N13" s="160"/>
      <c r="O13" s="51" t="s">
        <v>47</v>
      </c>
      <c r="P13" s="67">
        <v>43</v>
      </c>
      <c r="Q13" s="69">
        <v>52</v>
      </c>
      <c r="R13" s="69">
        <v>54</v>
      </c>
      <c r="S13" s="69">
        <v>53</v>
      </c>
      <c r="T13" s="69">
        <v>51</v>
      </c>
      <c r="U13" s="65">
        <v>49</v>
      </c>
      <c r="V13" s="53">
        <f t="shared" si="3"/>
        <v>302</v>
      </c>
      <c r="W13" s="50">
        <f t="shared" si="2"/>
        <v>7</v>
      </c>
      <c r="X13" s="54"/>
    </row>
    <row r="14" spans="2:24" ht="18.75" customHeight="1">
      <c r="B14" s="160"/>
      <c r="C14" s="51" t="s">
        <v>39</v>
      </c>
      <c r="D14" s="67">
        <v>79</v>
      </c>
      <c r="E14" s="69">
        <v>82</v>
      </c>
      <c r="F14" s="69"/>
      <c r="G14" s="69"/>
      <c r="H14" s="69">
        <v>81</v>
      </c>
      <c r="I14" s="65">
        <v>78</v>
      </c>
      <c r="J14" s="53">
        <f t="shared" si="0"/>
        <v>320</v>
      </c>
      <c r="K14" s="50">
        <f t="shared" si="1"/>
        <v>8</v>
      </c>
      <c r="L14" s="54"/>
      <c r="N14" s="160"/>
      <c r="O14" s="51" t="s">
        <v>30</v>
      </c>
      <c r="P14" s="67">
        <v>48</v>
      </c>
      <c r="Q14" s="69">
        <v>52</v>
      </c>
      <c r="R14" s="69">
        <v>51</v>
      </c>
      <c r="S14" s="69">
        <v>51</v>
      </c>
      <c r="T14" s="69">
        <v>46</v>
      </c>
      <c r="U14" s="65">
        <v>50</v>
      </c>
      <c r="V14" s="53">
        <f t="shared" si="3"/>
        <v>298</v>
      </c>
      <c r="W14" s="50">
        <f t="shared" si="2"/>
        <v>8</v>
      </c>
      <c r="X14" s="54"/>
    </row>
    <row r="15" spans="2:24" ht="18.75" customHeight="1">
      <c r="B15" s="160"/>
      <c r="C15" s="51" t="s">
        <v>55</v>
      </c>
      <c r="D15" s="67">
        <v>69</v>
      </c>
      <c r="E15" s="69">
        <v>65</v>
      </c>
      <c r="F15" s="69"/>
      <c r="G15" s="69"/>
      <c r="H15" s="69">
        <v>73</v>
      </c>
      <c r="I15" s="65">
        <v>72</v>
      </c>
      <c r="J15" s="53">
        <f t="shared" si="0"/>
        <v>279</v>
      </c>
      <c r="K15" s="50">
        <f t="shared" si="1"/>
        <v>9</v>
      </c>
      <c r="L15" s="54"/>
      <c r="N15" s="160"/>
      <c r="O15" s="51" t="s">
        <v>37</v>
      </c>
      <c r="P15" s="67">
        <v>46</v>
      </c>
      <c r="Q15" s="69">
        <v>50</v>
      </c>
      <c r="R15" s="69">
        <v>52</v>
      </c>
      <c r="S15" s="69">
        <v>50</v>
      </c>
      <c r="T15" s="69">
        <v>47</v>
      </c>
      <c r="U15" s="65">
        <v>47</v>
      </c>
      <c r="V15" s="53">
        <f t="shared" si="3"/>
        <v>292</v>
      </c>
      <c r="W15" s="50">
        <f t="shared" si="2"/>
        <v>9</v>
      </c>
      <c r="X15" s="54"/>
    </row>
    <row r="16" spans="2:24" ht="18.75" customHeight="1">
      <c r="B16" s="160"/>
      <c r="C16" s="51"/>
      <c r="D16" s="67"/>
      <c r="E16" s="69"/>
      <c r="F16" s="69"/>
      <c r="G16" s="69"/>
      <c r="H16" s="69"/>
      <c r="I16" s="65"/>
      <c r="J16" s="53"/>
      <c r="K16" s="50"/>
      <c r="L16" s="54"/>
      <c r="N16" s="160"/>
      <c r="O16" s="51" t="s">
        <v>35</v>
      </c>
      <c r="P16" s="67">
        <v>45</v>
      </c>
      <c r="Q16" s="69">
        <v>19</v>
      </c>
      <c r="R16" s="69">
        <v>52</v>
      </c>
      <c r="S16" s="69">
        <v>50</v>
      </c>
      <c r="T16" s="69">
        <v>46</v>
      </c>
      <c r="U16" s="65">
        <v>45</v>
      </c>
      <c r="V16" s="53">
        <f t="shared" si="3"/>
        <v>257</v>
      </c>
      <c r="W16" s="50">
        <f t="shared" si="2"/>
        <v>10</v>
      </c>
      <c r="X16" s="54"/>
    </row>
    <row r="17" spans="2:24" ht="18.75" customHeight="1">
      <c r="B17" s="160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60"/>
      <c r="O17" s="51"/>
      <c r="P17" s="67"/>
      <c r="Q17" s="69"/>
      <c r="R17" s="69"/>
      <c r="S17" s="69"/>
      <c r="T17" s="69"/>
      <c r="U17" s="65"/>
      <c r="V17" s="53"/>
      <c r="W17" s="50"/>
      <c r="X17" s="54"/>
    </row>
    <row r="18" spans="2:24" ht="18.75" customHeight="1">
      <c r="B18" s="160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60"/>
      <c r="O18" s="51"/>
      <c r="P18" s="67"/>
      <c r="Q18" s="69"/>
      <c r="R18" s="69"/>
      <c r="S18" s="69"/>
      <c r="T18" s="69"/>
      <c r="U18" s="65"/>
      <c r="V18" s="53"/>
      <c r="W18" s="50"/>
      <c r="X18" s="54"/>
    </row>
    <row r="19" spans="2:24" ht="18.75" customHeight="1">
      <c r="B19" s="160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60"/>
      <c r="O19" s="51"/>
      <c r="P19" s="67"/>
      <c r="Q19" s="69"/>
      <c r="R19" s="69"/>
      <c r="S19" s="69"/>
      <c r="T19" s="69"/>
      <c r="U19" s="65"/>
      <c r="V19" s="53"/>
      <c r="W19" s="50"/>
      <c r="X19" s="54"/>
    </row>
    <row r="20" spans="2:24" ht="18.75" customHeight="1">
      <c r="B20" s="160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60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60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60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60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60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60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60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60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60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60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60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60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60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15</v>
      </c>
      <c r="D27" s="90"/>
      <c r="E27" s="90"/>
      <c r="F27" s="90"/>
      <c r="G27" s="90"/>
      <c r="H27" s="90"/>
      <c r="I27" s="90"/>
      <c r="J27" s="90"/>
      <c r="K27" s="90"/>
      <c r="L27" s="87"/>
      <c r="N27" s="98"/>
      <c r="O27" s="93" t="s">
        <v>15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18</v>
      </c>
      <c r="D28" s="91"/>
      <c r="E28" s="91"/>
      <c r="F28" s="91"/>
      <c r="G28" s="91"/>
      <c r="H28" s="91"/>
      <c r="I28" s="91"/>
      <c r="J28" s="91"/>
      <c r="K28" s="91"/>
      <c r="L28" s="87"/>
      <c r="N28" s="98"/>
      <c r="O28" s="94" t="s">
        <v>18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73" t="s">
        <v>17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5"/>
      <c r="N29" s="173" t="s">
        <v>19</v>
      </c>
      <c r="O29" s="176"/>
      <c r="P29" s="176"/>
      <c r="Q29" s="176"/>
      <c r="R29" s="176"/>
      <c r="S29" s="176"/>
      <c r="T29" s="176"/>
      <c r="U29" s="176"/>
      <c r="V29" s="176"/>
      <c r="W29" s="176"/>
      <c r="X29" s="177"/>
      <c r="AA29" s="86"/>
    </row>
    <row r="30" spans="2:27" ht="31.5" thickBot="1">
      <c r="B30" s="58"/>
      <c r="C30" s="97" t="s">
        <v>5</v>
      </c>
      <c r="D30" s="71" t="s">
        <v>12</v>
      </c>
      <c r="E30" s="72" t="s">
        <v>11</v>
      </c>
      <c r="F30" s="72" t="s">
        <v>13</v>
      </c>
      <c r="G30" s="72" t="s">
        <v>14</v>
      </c>
      <c r="H30" s="72" t="s">
        <v>10</v>
      </c>
      <c r="I30" s="73" t="s">
        <v>9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12</v>
      </c>
      <c r="Q30" s="72" t="s">
        <v>11</v>
      </c>
      <c r="R30" s="72" t="s">
        <v>13</v>
      </c>
      <c r="S30" s="72" t="s">
        <v>14</v>
      </c>
      <c r="T30" s="72" t="s">
        <v>10</v>
      </c>
      <c r="U30" s="73" t="s">
        <v>9</v>
      </c>
      <c r="V30" s="61" t="s">
        <v>7</v>
      </c>
      <c r="W30" s="62" t="s">
        <v>8</v>
      </c>
      <c r="X30" s="54"/>
      <c r="AA30" s="86"/>
    </row>
    <row r="31" spans="2:24" ht="18.75" customHeight="1">
      <c r="B31" s="160" t="s">
        <v>27</v>
      </c>
      <c r="C31" s="52" t="s">
        <v>37</v>
      </c>
      <c r="D31" s="67">
        <v>82</v>
      </c>
      <c r="E31" s="69">
        <v>82</v>
      </c>
      <c r="F31" s="69"/>
      <c r="G31" s="69"/>
      <c r="H31" s="69">
        <v>81</v>
      </c>
      <c r="I31" s="65">
        <v>71</v>
      </c>
      <c r="J31" s="53">
        <f aca="true" t="shared" si="4" ref="J31:J38">SUM(D31:I31)</f>
        <v>316</v>
      </c>
      <c r="K31" s="50">
        <f aca="true" t="shared" si="5" ref="K31:K38">IF(J31=0,0,RANK(J31,J$31:J$50))</f>
        <v>1</v>
      </c>
      <c r="L31" s="54"/>
      <c r="N31" s="160" t="s">
        <v>27</v>
      </c>
      <c r="O31" s="52" t="s">
        <v>76</v>
      </c>
      <c r="P31" s="67">
        <v>46</v>
      </c>
      <c r="Q31" s="69">
        <v>48</v>
      </c>
      <c r="R31" s="69">
        <v>50</v>
      </c>
      <c r="S31" s="69">
        <v>48</v>
      </c>
      <c r="T31" s="69">
        <v>48</v>
      </c>
      <c r="U31" s="65">
        <v>49</v>
      </c>
      <c r="V31" s="53">
        <f>SUM(P31:U31)</f>
        <v>289</v>
      </c>
      <c r="W31" s="50">
        <f aca="true" t="shared" si="6" ref="W31:W36">IF(V31=0,0,RANK(V31,V$31:V$50))</f>
        <v>1</v>
      </c>
      <c r="X31" s="54"/>
    </row>
    <row r="32" spans="2:24" ht="18.75" customHeight="1">
      <c r="B32" s="160"/>
      <c r="C32" s="51" t="s">
        <v>35</v>
      </c>
      <c r="D32" s="67">
        <v>73</v>
      </c>
      <c r="E32" s="69">
        <v>80</v>
      </c>
      <c r="F32" s="69"/>
      <c r="G32" s="69"/>
      <c r="H32" s="69">
        <v>75</v>
      </c>
      <c r="I32" s="65">
        <v>75</v>
      </c>
      <c r="J32" s="53">
        <f t="shared" si="4"/>
        <v>303</v>
      </c>
      <c r="K32" s="50">
        <f t="shared" si="5"/>
        <v>2</v>
      </c>
      <c r="L32" s="54"/>
      <c r="N32" s="160"/>
      <c r="O32" s="51" t="s">
        <v>50</v>
      </c>
      <c r="P32" s="67">
        <v>47</v>
      </c>
      <c r="Q32" s="69">
        <v>44</v>
      </c>
      <c r="R32" s="69">
        <v>47</v>
      </c>
      <c r="S32" s="69">
        <v>48</v>
      </c>
      <c r="T32" s="69">
        <v>48</v>
      </c>
      <c r="U32" s="65">
        <v>45</v>
      </c>
      <c r="V32" s="53">
        <f>SUM(P32:U32)</f>
        <v>279</v>
      </c>
      <c r="W32" s="50">
        <f t="shared" si="6"/>
        <v>2</v>
      </c>
      <c r="X32" s="54"/>
    </row>
    <row r="33" spans="2:24" ht="18.75" customHeight="1">
      <c r="B33" s="160"/>
      <c r="C33" s="51" t="s">
        <v>42</v>
      </c>
      <c r="D33" s="67">
        <v>69</v>
      </c>
      <c r="E33" s="69">
        <v>78</v>
      </c>
      <c r="F33" s="69"/>
      <c r="G33" s="69"/>
      <c r="H33" s="69">
        <v>71</v>
      </c>
      <c r="I33" s="65">
        <v>67</v>
      </c>
      <c r="J33" s="53">
        <f t="shared" si="4"/>
        <v>285</v>
      </c>
      <c r="K33" s="50">
        <f t="shared" si="5"/>
        <v>3</v>
      </c>
      <c r="L33" s="54"/>
      <c r="N33" s="160"/>
      <c r="O33" s="51" t="s">
        <v>42</v>
      </c>
      <c r="P33" s="67">
        <v>45</v>
      </c>
      <c r="Q33" s="69">
        <v>45</v>
      </c>
      <c r="R33" s="69">
        <v>47</v>
      </c>
      <c r="S33" s="69">
        <v>47</v>
      </c>
      <c r="T33" s="69">
        <v>47</v>
      </c>
      <c r="U33" s="65">
        <v>45</v>
      </c>
      <c r="V33" s="53">
        <f>SUM(P33:U33)</f>
        <v>276</v>
      </c>
      <c r="W33" s="50">
        <f t="shared" si="6"/>
        <v>3</v>
      </c>
      <c r="X33" s="54"/>
    </row>
    <row r="34" spans="2:24" ht="18.75" customHeight="1">
      <c r="B34" s="160"/>
      <c r="C34" s="51" t="s">
        <v>75</v>
      </c>
      <c r="D34" s="67">
        <v>67</v>
      </c>
      <c r="E34" s="69">
        <v>75</v>
      </c>
      <c r="F34" s="69"/>
      <c r="G34" s="69"/>
      <c r="H34" s="69">
        <v>78</v>
      </c>
      <c r="I34" s="65">
        <v>62</v>
      </c>
      <c r="J34" s="53">
        <f t="shared" si="4"/>
        <v>282</v>
      </c>
      <c r="K34" s="50">
        <f t="shared" si="5"/>
        <v>4</v>
      </c>
      <c r="L34" s="54"/>
      <c r="N34" s="160"/>
      <c r="O34" s="51" t="s">
        <v>40</v>
      </c>
      <c r="P34" s="67">
        <v>47</v>
      </c>
      <c r="Q34" s="69">
        <v>47</v>
      </c>
      <c r="R34" s="69">
        <v>48</v>
      </c>
      <c r="S34" s="69">
        <v>46</v>
      </c>
      <c r="T34" s="69">
        <v>46</v>
      </c>
      <c r="U34" s="65">
        <v>40</v>
      </c>
      <c r="V34" s="53">
        <v>274.04</v>
      </c>
      <c r="W34" s="50">
        <f t="shared" si="6"/>
        <v>4</v>
      </c>
      <c r="X34" s="54"/>
    </row>
    <row r="35" spans="2:24" ht="18.75" customHeight="1">
      <c r="B35" s="160"/>
      <c r="C35" s="51" t="s">
        <v>50</v>
      </c>
      <c r="D35" s="67">
        <v>70</v>
      </c>
      <c r="E35" s="69">
        <v>66</v>
      </c>
      <c r="F35" s="69"/>
      <c r="G35" s="69"/>
      <c r="H35" s="69">
        <v>77</v>
      </c>
      <c r="I35" s="65">
        <v>67</v>
      </c>
      <c r="J35" s="53">
        <f t="shared" si="4"/>
        <v>280</v>
      </c>
      <c r="K35" s="50">
        <f t="shared" si="5"/>
        <v>5</v>
      </c>
      <c r="L35" s="54"/>
      <c r="N35" s="160"/>
      <c r="O35" s="51" t="s">
        <v>51</v>
      </c>
      <c r="P35" s="67">
        <v>46</v>
      </c>
      <c r="Q35" s="69">
        <v>48</v>
      </c>
      <c r="R35" s="69">
        <v>47</v>
      </c>
      <c r="S35" s="69">
        <v>47</v>
      </c>
      <c r="T35" s="69">
        <v>46</v>
      </c>
      <c r="U35" s="65">
        <v>40</v>
      </c>
      <c r="V35" s="53">
        <v>274.03</v>
      </c>
      <c r="W35" s="50">
        <f t="shared" si="6"/>
        <v>5</v>
      </c>
      <c r="X35" s="54"/>
    </row>
    <row r="36" spans="2:24" ht="18.75" customHeight="1">
      <c r="B36" s="160"/>
      <c r="C36" s="51" t="s">
        <v>36</v>
      </c>
      <c r="D36" s="67">
        <v>68</v>
      </c>
      <c r="E36" s="69">
        <v>72</v>
      </c>
      <c r="F36" s="69"/>
      <c r="G36" s="69"/>
      <c r="H36" s="69">
        <v>72</v>
      </c>
      <c r="I36" s="65">
        <v>66</v>
      </c>
      <c r="J36" s="53">
        <f t="shared" si="4"/>
        <v>278</v>
      </c>
      <c r="K36" s="50">
        <f t="shared" si="5"/>
        <v>6</v>
      </c>
      <c r="L36" s="54"/>
      <c r="N36" s="160"/>
      <c r="O36" s="51" t="s">
        <v>36</v>
      </c>
      <c r="P36" s="67">
        <v>45</v>
      </c>
      <c r="Q36" s="69">
        <v>47</v>
      </c>
      <c r="R36" s="69">
        <v>47</v>
      </c>
      <c r="S36" s="69">
        <v>46</v>
      </c>
      <c r="T36" s="69">
        <v>44</v>
      </c>
      <c r="U36" s="65">
        <v>43</v>
      </c>
      <c r="V36" s="53">
        <f>SUM(P36:U36)</f>
        <v>272</v>
      </c>
      <c r="W36" s="50">
        <f t="shared" si="6"/>
        <v>6</v>
      </c>
      <c r="X36" s="54"/>
    </row>
    <row r="37" spans="2:24" ht="18.75" customHeight="1">
      <c r="B37" s="160"/>
      <c r="C37" s="51" t="s">
        <v>76</v>
      </c>
      <c r="D37" s="67">
        <v>64</v>
      </c>
      <c r="E37" s="69">
        <v>70</v>
      </c>
      <c r="F37" s="69"/>
      <c r="G37" s="69"/>
      <c r="H37" s="69">
        <v>68</v>
      </c>
      <c r="I37" s="65">
        <v>69</v>
      </c>
      <c r="J37" s="53">
        <f t="shared" si="4"/>
        <v>271</v>
      </c>
      <c r="K37" s="50">
        <f t="shared" si="5"/>
        <v>7</v>
      </c>
      <c r="L37" s="54"/>
      <c r="N37" s="160"/>
      <c r="O37" s="51"/>
      <c r="P37" s="67"/>
      <c r="Q37" s="69"/>
      <c r="R37" s="69"/>
      <c r="S37" s="69"/>
      <c r="T37" s="69"/>
      <c r="U37" s="65"/>
      <c r="V37" s="53"/>
      <c r="W37" s="50"/>
      <c r="X37" s="54"/>
    </row>
    <row r="38" spans="2:24" ht="18.75" customHeight="1">
      <c r="B38" s="160"/>
      <c r="C38" s="51" t="s">
        <v>40</v>
      </c>
      <c r="D38" s="67">
        <v>67</v>
      </c>
      <c r="E38" s="69">
        <v>68</v>
      </c>
      <c r="F38" s="69"/>
      <c r="G38" s="69"/>
      <c r="H38" s="69">
        <v>65</v>
      </c>
      <c r="I38" s="65">
        <v>61</v>
      </c>
      <c r="J38" s="53">
        <f t="shared" si="4"/>
        <v>261</v>
      </c>
      <c r="K38" s="50">
        <f t="shared" si="5"/>
        <v>8</v>
      </c>
      <c r="L38" s="54"/>
      <c r="N38" s="160"/>
      <c r="O38" s="51"/>
      <c r="P38" s="67"/>
      <c r="Q38" s="69"/>
      <c r="R38" s="69"/>
      <c r="S38" s="69"/>
      <c r="T38" s="69"/>
      <c r="U38" s="65"/>
      <c r="V38" s="53"/>
      <c r="W38" s="50"/>
      <c r="X38" s="54"/>
    </row>
    <row r="39" spans="2:24" ht="18.75" customHeight="1">
      <c r="B39" s="160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60"/>
      <c r="O39" s="51"/>
      <c r="P39" s="67"/>
      <c r="Q39" s="69"/>
      <c r="R39" s="69"/>
      <c r="S39" s="69"/>
      <c r="T39" s="69"/>
      <c r="U39" s="65"/>
      <c r="V39" s="53"/>
      <c r="W39" s="50"/>
      <c r="X39" s="54"/>
    </row>
    <row r="40" spans="2:24" ht="18.75" customHeight="1">
      <c r="B40" s="160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60"/>
      <c r="O40" s="51"/>
      <c r="P40" s="67"/>
      <c r="Q40" s="69"/>
      <c r="R40" s="69"/>
      <c r="S40" s="69"/>
      <c r="T40" s="69"/>
      <c r="U40" s="65"/>
      <c r="V40" s="53"/>
      <c r="W40" s="50"/>
      <c r="X40" s="54"/>
    </row>
    <row r="41" spans="2:24" ht="18.75" customHeight="1">
      <c r="B41" s="160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60"/>
      <c r="O41" s="51"/>
      <c r="P41" s="67"/>
      <c r="Q41" s="69"/>
      <c r="R41" s="69"/>
      <c r="S41" s="69"/>
      <c r="T41" s="69"/>
      <c r="U41" s="65"/>
      <c r="V41" s="53"/>
      <c r="W41" s="50"/>
      <c r="X41" s="54"/>
    </row>
    <row r="42" spans="2:24" ht="18.75" customHeight="1">
      <c r="B42" s="160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60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>
      <c r="B43" s="160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60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60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60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60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60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60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60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60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60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60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60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60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60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60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60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15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15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B31:B50"/>
    <mergeCell ref="V5:V6"/>
    <mergeCell ref="W5:W6"/>
    <mergeCell ref="R5:R6"/>
    <mergeCell ref="C5:C6"/>
    <mergeCell ref="D5:D6"/>
    <mergeCell ref="G5:G6"/>
    <mergeCell ref="H5:H6"/>
    <mergeCell ref="Q5:Q6"/>
    <mergeCell ref="U5:U6"/>
    <mergeCell ref="F5:F6"/>
    <mergeCell ref="I5:I6"/>
    <mergeCell ref="J5:J6"/>
    <mergeCell ref="B7:B26"/>
    <mergeCell ref="S5:S6"/>
    <mergeCell ref="T5:T6"/>
    <mergeCell ref="K5:K6"/>
    <mergeCell ref="B29:L29"/>
    <mergeCell ref="N29:X29"/>
    <mergeCell ref="N31:N50"/>
    <mergeCell ref="B2:X2"/>
    <mergeCell ref="B4:L4"/>
    <mergeCell ref="N4:X4"/>
    <mergeCell ref="O5:O6"/>
    <mergeCell ref="P5:P6"/>
    <mergeCell ref="N7:N26"/>
    <mergeCell ref="E5:E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4" t="s">
        <v>83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ht="12.75" customHeight="1" thickBot="1"/>
    <row r="4" spans="3:25" ht="50.25" customHeight="1" thickBot="1">
      <c r="C4" s="161" t="s">
        <v>17</v>
      </c>
      <c r="D4" s="162"/>
      <c r="E4" s="162"/>
      <c r="F4" s="162"/>
      <c r="G4" s="162"/>
      <c r="H4" s="162"/>
      <c r="I4" s="162"/>
      <c r="J4" s="162"/>
      <c r="K4" s="162"/>
      <c r="L4" s="162"/>
      <c r="M4" s="163"/>
      <c r="O4" s="161" t="s">
        <v>19</v>
      </c>
      <c r="P4" s="164"/>
      <c r="Q4" s="164"/>
      <c r="R4" s="164"/>
      <c r="S4" s="164"/>
      <c r="T4" s="164"/>
      <c r="U4" s="164"/>
      <c r="V4" s="164"/>
      <c r="W4" s="164"/>
      <c r="X4" s="164"/>
      <c r="Y4" s="165"/>
    </row>
    <row r="5" spans="3:25" ht="15" customHeight="1">
      <c r="C5" s="58"/>
      <c r="D5" s="166" t="s">
        <v>5</v>
      </c>
      <c r="E5" s="167" t="s">
        <v>9</v>
      </c>
      <c r="F5" s="169" t="s">
        <v>10</v>
      </c>
      <c r="G5" s="169" t="s">
        <v>13</v>
      </c>
      <c r="H5" s="169" t="s">
        <v>14</v>
      </c>
      <c r="I5" s="169" t="s">
        <v>11</v>
      </c>
      <c r="J5" s="171" t="s">
        <v>12</v>
      </c>
      <c r="K5" s="157" t="s">
        <v>7</v>
      </c>
      <c r="L5" s="159" t="s">
        <v>8</v>
      </c>
      <c r="M5" s="54"/>
      <c r="O5" s="58"/>
      <c r="P5" s="166" t="s">
        <v>5</v>
      </c>
      <c r="Q5" s="167" t="s">
        <v>9</v>
      </c>
      <c r="R5" s="169" t="s">
        <v>10</v>
      </c>
      <c r="S5" s="169" t="s">
        <v>13</v>
      </c>
      <c r="T5" s="169" t="s">
        <v>14</v>
      </c>
      <c r="U5" s="169" t="s">
        <v>11</v>
      </c>
      <c r="V5" s="171" t="s">
        <v>12</v>
      </c>
      <c r="W5" s="157" t="s">
        <v>7</v>
      </c>
      <c r="X5" s="159" t="s">
        <v>8</v>
      </c>
      <c r="Y5" s="54"/>
    </row>
    <row r="6" spans="3:25" ht="16.5" customHeight="1" thickBot="1">
      <c r="C6" s="58"/>
      <c r="D6" s="178"/>
      <c r="E6" s="168"/>
      <c r="F6" s="170"/>
      <c r="G6" s="170"/>
      <c r="H6" s="170"/>
      <c r="I6" s="170"/>
      <c r="J6" s="172"/>
      <c r="K6" s="178"/>
      <c r="L6" s="158"/>
      <c r="M6" s="54"/>
      <c r="O6" s="58"/>
      <c r="P6" s="158"/>
      <c r="Q6" s="168"/>
      <c r="R6" s="170"/>
      <c r="S6" s="170"/>
      <c r="T6" s="170"/>
      <c r="U6" s="170"/>
      <c r="V6" s="172"/>
      <c r="W6" s="158"/>
      <c r="X6" s="158"/>
      <c r="Y6" s="54"/>
    </row>
    <row r="7" spans="3:25" ht="18.75" customHeight="1">
      <c r="C7" s="160" t="s">
        <v>6</v>
      </c>
      <c r="D7" s="52" t="s">
        <v>48</v>
      </c>
      <c r="E7" s="67">
        <v>101</v>
      </c>
      <c r="F7" s="69">
        <v>113</v>
      </c>
      <c r="G7" s="69">
        <v>120</v>
      </c>
      <c r="H7" s="69">
        <v>112</v>
      </c>
      <c r="I7" s="69">
        <v>115</v>
      </c>
      <c r="J7" s="65">
        <v>117</v>
      </c>
      <c r="K7" s="53">
        <f aca="true" t="shared" si="0" ref="K7:K18">SUM(E7:J7)</f>
        <v>678</v>
      </c>
      <c r="L7" s="50">
        <f aca="true" t="shared" si="1" ref="L7:L18">IF(K7=0,0,RANK(K7,K$7:K$26))</f>
        <v>1</v>
      </c>
      <c r="M7" s="54"/>
      <c r="O7" s="160" t="s">
        <v>6</v>
      </c>
      <c r="P7" s="52" t="s">
        <v>48</v>
      </c>
      <c r="Q7" s="67">
        <v>87</v>
      </c>
      <c r="R7" s="69">
        <v>100</v>
      </c>
      <c r="S7" s="69">
        <v>96</v>
      </c>
      <c r="T7" s="69">
        <v>99</v>
      </c>
      <c r="U7" s="69">
        <v>97</v>
      </c>
      <c r="V7" s="65">
        <v>91</v>
      </c>
      <c r="W7" s="53">
        <f aca="true" t="shared" si="2" ref="W7:W18">SUM(Q7:V7)</f>
        <v>570</v>
      </c>
      <c r="X7" s="50">
        <f aca="true" t="shared" si="3" ref="X7:X18">IF(W7=0,0,RANK(W7,W$7:W$26))</f>
        <v>1</v>
      </c>
      <c r="Y7" s="54"/>
    </row>
    <row r="8" spans="3:25" ht="18.75" customHeight="1">
      <c r="C8" s="160"/>
      <c r="D8" s="51" t="s">
        <v>78</v>
      </c>
      <c r="E8" s="67">
        <v>102</v>
      </c>
      <c r="F8" s="69">
        <v>109</v>
      </c>
      <c r="G8" s="69">
        <v>122</v>
      </c>
      <c r="H8" s="69">
        <v>119</v>
      </c>
      <c r="I8" s="69">
        <v>118</v>
      </c>
      <c r="J8" s="65">
        <v>106</v>
      </c>
      <c r="K8" s="53">
        <f t="shared" si="0"/>
        <v>676</v>
      </c>
      <c r="L8" s="50">
        <f t="shared" si="1"/>
        <v>2</v>
      </c>
      <c r="M8" s="54"/>
      <c r="O8" s="160"/>
      <c r="P8" s="51" t="s">
        <v>70</v>
      </c>
      <c r="Q8" s="67">
        <v>79</v>
      </c>
      <c r="R8" s="69">
        <v>94</v>
      </c>
      <c r="S8" s="69">
        <v>97</v>
      </c>
      <c r="T8" s="69">
        <v>99</v>
      </c>
      <c r="U8" s="69">
        <v>92</v>
      </c>
      <c r="V8" s="65">
        <v>88</v>
      </c>
      <c r="W8" s="53">
        <f t="shared" si="2"/>
        <v>549</v>
      </c>
      <c r="X8" s="50">
        <f t="shared" si="3"/>
        <v>2</v>
      </c>
      <c r="Y8" s="54"/>
    </row>
    <row r="9" spans="3:25" ht="18.75" customHeight="1">
      <c r="C9" s="160"/>
      <c r="D9" s="51" t="s">
        <v>54</v>
      </c>
      <c r="E9" s="67">
        <v>96</v>
      </c>
      <c r="F9" s="69">
        <v>108</v>
      </c>
      <c r="G9" s="69">
        <v>114</v>
      </c>
      <c r="H9" s="69">
        <v>119</v>
      </c>
      <c r="I9" s="69">
        <v>110</v>
      </c>
      <c r="J9" s="65">
        <v>90</v>
      </c>
      <c r="K9" s="53">
        <f t="shared" si="0"/>
        <v>637</v>
      </c>
      <c r="L9" s="50">
        <f t="shared" si="1"/>
        <v>3</v>
      </c>
      <c r="M9" s="54"/>
      <c r="O9" s="160"/>
      <c r="P9" s="51" t="s">
        <v>81</v>
      </c>
      <c r="Q9" s="67">
        <v>84</v>
      </c>
      <c r="R9" s="69">
        <v>94</v>
      </c>
      <c r="S9" s="69">
        <v>89</v>
      </c>
      <c r="T9" s="69">
        <v>95</v>
      </c>
      <c r="U9" s="69">
        <v>93</v>
      </c>
      <c r="V9" s="65">
        <v>87</v>
      </c>
      <c r="W9" s="53">
        <f t="shared" si="2"/>
        <v>542</v>
      </c>
      <c r="X9" s="50">
        <f t="shared" si="3"/>
        <v>3</v>
      </c>
      <c r="Y9" s="54"/>
    </row>
    <row r="10" spans="3:25" ht="18.75" customHeight="1">
      <c r="C10" s="160"/>
      <c r="D10" s="51" t="s">
        <v>64</v>
      </c>
      <c r="E10" s="67">
        <v>104</v>
      </c>
      <c r="F10" s="69">
        <v>110</v>
      </c>
      <c r="G10" s="69">
        <v>73</v>
      </c>
      <c r="H10" s="69">
        <v>121</v>
      </c>
      <c r="I10" s="69">
        <v>117</v>
      </c>
      <c r="J10" s="65">
        <v>108</v>
      </c>
      <c r="K10" s="53">
        <f t="shared" si="0"/>
        <v>633</v>
      </c>
      <c r="L10" s="50">
        <f t="shared" si="1"/>
        <v>4</v>
      </c>
      <c r="M10" s="54"/>
      <c r="O10" s="160"/>
      <c r="P10" s="51" t="s">
        <v>64</v>
      </c>
      <c r="Q10" s="67">
        <v>73</v>
      </c>
      <c r="R10" s="69">
        <v>88</v>
      </c>
      <c r="S10" s="69">
        <v>96</v>
      </c>
      <c r="T10" s="69">
        <v>96</v>
      </c>
      <c r="U10" s="69">
        <v>94</v>
      </c>
      <c r="V10" s="65">
        <v>90</v>
      </c>
      <c r="W10" s="53">
        <f t="shared" si="2"/>
        <v>537</v>
      </c>
      <c r="X10" s="50">
        <f t="shared" si="3"/>
        <v>4</v>
      </c>
      <c r="Y10" s="54"/>
    </row>
    <row r="11" spans="3:25" ht="18.75" customHeight="1">
      <c r="C11" s="160"/>
      <c r="D11" s="51" t="s">
        <v>32</v>
      </c>
      <c r="E11" s="67">
        <v>93</v>
      </c>
      <c r="F11" s="69">
        <v>100</v>
      </c>
      <c r="G11" s="69">
        <v>113</v>
      </c>
      <c r="H11" s="69">
        <v>110</v>
      </c>
      <c r="I11" s="69">
        <v>102</v>
      </c>
      <c r="J11" s="65">
        <v>93</v>
      </c>
      <c r="K11" s="53">
        <f t="shared" si="0"/>
        <v>611</v>
      </c>
      <c r="L11" s="50">
        <f t="shared" si="1"/>
        <v>5</v>
      </c>
      <c r="M11" s="54"/>
      <c r="O11" s="160"/>
      <c r="P11" s="51" t="s">
        <v>54</v>
      </c>
      <c r="Q11" s="67">
        <v>73</v>
      </c>
      <c r="R11" s="69">
        <v>86</v>
      </c>
      <c r="S11" s="69">
        <v>89</v>
      </c>
      <c r="T11" s="69">
        <v>89</v>
      </c>
      <c r="U11" s="69">
        <v>87</v>
      </c>
      <c r="V11" s="65">
        <v>78</v>
      </c>
      <c r="W11" s="53">
        <f t="shared" si="2"/>
        <v>502</v>
      </c>
      <c r="X11" s="50">
        <f t="shared" si="3"/>
        <v>5</v>
      </c>
      <c r="Y11" s="54"/>
    </row>
    <row r="12" spans="3:25" ht="18.75" customHeight="1">
      <c r="C12" s="160"/>
      <c r="D12" s="51" t="s">
        <v>39</v>
      </c>
      <c r="E12" s="67">
        <v>84</v>
      </c>
      <c r="F12" s="69">
        <v>106</v>
      </c>
      <c r="G12" s="69">
        <v>110</v>
      </c>
      <c r="H12" s="69">
        <v>93</v>
      </c>
      <c r="I12" s="69">
        <v>100</v>
      </c>
      <c r="J12" s="65">
        <v>88</v>
      </c>
      <c r="K12" s="53">
        <f t="shared" si="0"/>
        <v>581</v>
      </c>
      <c r="L12" s="50">
        <f t="shared" si="1"/>
        <v>6</v>
      </c>
      <c r="M12" s="54"/>
      <c r="O12" s="160"/>
      <c r="P12" s="51" t="s">
        <v>34</v>
      </c>
      <c r="Q12" s="67">
        <v>77</v>
      </c>
      <c r="R12" s="69">
        <v>83</v>
      </c>
      <c r="S12" s="69">
        <v>87</v>
      </c>
      <c r="T12" s="69">
        <v>87</v>
      </c>
      <c r="U12" s="69">
        <v>84</v>
      </c>
      <c r="V12" s="65">
        <v>70</v>
      </c>
      <c r="W12" s="53">
        <f t="shared" si="2"/>
        <v>488</v>
      </c>
      <c r="X12" s="50">
        <f t="shared" si="3"/>
        <v>6</v>
      </c>
      <c r="Y12" s="54"/>
    </row>
    <row r="13" spans="3:25" ht="18.75" customHeight="1">
      <c r="C13" s="160"/>
      <c r="D13" s="51" t="s">
        <v>49</v>
      </c>
      <c r="E13" s="67">
        <v>76</v>
      </c>
      <c r="F13" s="69">
        <v>104</v>
      </c>
      <c r="G13" s="69">
        <v>115</v>
      </c>
      <c r="H13" s="69">
        <v>100</v>
      </c>
      <c r="I13" s="69">
        <v>114</v>
      </c>
      <c r="J13" s="65">
        <v>63</v>
      </c>
      <c r="K13" s="53">
        <f t="shared" si="0"/>
        <v>572</v>
      </c>
      <c r="L13" s="50">
        <f t="shared" si="1"/>
        <v>7</v>
      </c>
      <c r="M13" s="54"/>
      <c r="O13" s="160"/>
      <c r="P13" s="51" t="s">
        <v>39</v>
      </c>
      <c r="Q13" s="67">
        <v>74</v>
      </c>
      <c r="R13" s="69">
        <v>77</v>
      </c>
      <c r="S13" s="69">
        <v>82</v>
      </c>
      <c r="T13" s="69">
        <v>82</v>
      </c>
      <c r="U13" s="69">
        <v>81</v>
      </c>
      <c r="V13" s="65">
        <v>80</v>
      </c>
      <c r="W13" s="53">
        <f t="shared" si="2"/>
        <v>476</v>
      </c>
      <c r="X13" s="50">
        <f t="shared" si="3"/>
        <v>7</v>
      </c>
      <c r="Y13" s="54"/>
    </row>
    <row r="14" spans="3:25" ht="18.75" customHeight="1">
      <c r="C14" s="160"/>
      <c r="D14" s="51" t="s">
        <v>79</v>
      </c>
      <c r="E14" s="67">
        <v>82</v>
      </c>
      <c r="F14" s="69">
        <v>88</v>
      </c>
      <c r="G14" s="69">
        <v>105</v>
      </c>
      <c r="H14" s="69">
        <v>102</v>
      </c>
      <c r="I14" s="69">
        <v>93</v>
      </c>
      <c r="J14" s="65">
        <v>86</v>
      </c>
      <c r="K14" s="53">
        <f t="shared" si="0"/>
        <v>556</v>
      </c>
      <c r="L14" s="50">
        <f t="shared" si="1"/>
        <v>8</v>
      </c>
      <c r="M14" s="54"/>
      <c r="O14" s="160"/>
      <c r="P14" s="51" t="s">
        <v>49</v>
      </c>
      <c r="Q14" s="67">
        <v>73</v>
      </c>
      <c r="R14" s="69">
        <v>77</v>
      </c>
      <c r="S14" s="69">
        <v>89</v>
      </c>
      <c r="T14" s="69">
        <v>81</v>
      </c>
      <c r="U14" s="69">
        <v>81</v>
      </c>
      <c r="V14" s="65">
        <v>71</v>
      </c>
      <c r="W14" s="53">
        <f t="shared" si="2"/>
        <v>472</v>
      </c>
      <c r="X14" s="50">
        <f t="shared" si="3"/>
        <v>8</v>
      </c>
      <c r="Y14" s="54"/>
    </row>
    <row r="15" spans="3:25" ht="18.75" customHeight="1">
      <c r="C15" s="160"/>
      <c r="D15" s="51" t="s">
        <v>34</v>
      </c>
      <c r="E15" s="67">
        <v>54</v>
      </c>
      <c r="F15" s="69">
        <v>101</v>
      </c>
      <c r="G15" s="69">
        <v>99</v>
      </c>
      <c r="H15" s="69">
        <v>104</v>
      </c>
      <c r="I15" s="69">
        <v>96</v>
      </c>
      <c r="J15" s="65">
        <v>86</v>
      </c>
      <c r="K15" s="53">
        <f t="shared" si="0"/>
        <v>540</v>
      </c>
      <c r="L15" s="50">
        <f t="shared" si="1"/>
        <v>9</v>
      </c>
      <c r="M15" s="54"/>
      <c r="O15" s="160"/>
      <c r="P15" s="51" t="s">
        <v>79</v>
      </c>
      <c r="Q15" s="67">
        <v>62</v>
      </c>
      <c r="R15" s="69">
        <v>76</v>
      </c>
      <c r="S15" s="69">
        <v>84</v>
      </c>
      <c r="T15" s="69">
        <v>85</v>
      </c>
      <c r="U15" s="69">
        <v>86</v>
      </c>
      <c r="V15" s="65">
        <v>77</v>
      </c>
      <c r="W15" s="53">
        <f t="shared" si="2"/>
        <v>470</v>
      </c>
      <c r="X15" s="50">
        <f t="shared" si="3"/>
        <v>9</v>
      </c>
      <c r="Y15" s="54"/>
    </row>
    <row r="16" spans="3:25" ht="18.75" customHeight="1">
      <c r="C16" s="160"/>
      <c r="D16" s="51" t="s">
        <v>82</v>
      </c>
      <c r="E16" s="67">
        <v>76</v>
      </c>
      <c r="F16" s="69">
        <v>96</v>
      </c>
      <c r="G16" s="69">
        <v>103</v>
      </c>
      <c r="H16" s="69">
        <v>66</v>
      </c>
      <c r="I16" s="69">
        <v>89</v>
      </c>
      <c r="J16" s="65">
        <v>96</v>
      </c>
      <c r="K16" s="53">
        <f t="shared" si="0"/>
        <v>526</v>
      </c>
      <c r="L16" s="50">
        <f t="shared" si="1"/>
        <v>10</v>
      </c>
      <c r="M16" s="54"/>
      <c r="O16" s="160"/>
      <c r="P16" s="51" t="s">
        <v>82</v>
      </c>
      <c r="Q16" s="67">
        <v>46</v>
      </c>
      <c r="R16" s="69">
        <v>78</v>
      </c>
      <c r="S16" s="69">
        <v>84</v>
      </c>
      <c r="T16" s="69">
        <v>83</v>
      </c>
      <c r="U16" s="69">
        <v>88</v>
      </c>
      <c r="V16" s="65">
        <v>75</v>
      </c>
      <c r="W16" s="53">
        <f t="shared" si="2"/>
        <v>454</v>
      </c>
      <c r="X16" s="50">
        <f t="shared" si="3"/>
        <v>10</v>
      </c>
      <c r="Y16" s="54"/>
    </row>
    <row r="17" spans="3:25" ht="18.75" customHeight="1">
      <c r="C17" s="160"/>
      <c r="D17" s="51" t="s">
        <v>80</v>
      </c>
      <c r="E17" s="67">
        <v>76</v>
      </c>
      <c r="F17" s="69">
        <v>90</v>
      </c>
      <c r="G17" s="69">
        <v>95</v>
      </c>
      <c r="H17" s="69">
        <v>86</v>
      </c>
      <c r="I17" s="69">
        <v>84</v>
      </c>
      <c r="J17" s="65">
        <v>86</v>
      </c>
      <c r="K17" s="53">
        <f t="shared" si="0"/>
        <v>517</v>
      </c>
      <c r="L17" s="50">
        <f t="shared" si="1"/>
        <v>11</v>
      </c>
      <c r="M17" s="54"/>
      <c r="O17" s="160"/>
      <c r="P17" s="51" t="s">
        <v>78</v>
      </c>
      <c r="Q17" s="67">
        <v>72</v>
      </c>
      <c r="R17" s="69">
        <v>75</v>
      </c>
      <c r="S17" s="69">
        <v>39</v>
      </c>
      <c r="T17" s="69">
        <v>84</v>
      </c>
      <c r="U17" s="69">
        <v>88</v>
      </c>
      <c r="V17" s="65">
        <v>84</v>
      </c>
      <c r="W17" s="53">
        <f t="shared" si="2"/>
        <v>442</v>
      </c>
      <c r="X17" s="50">
        <f t="shared" si="3"/>
        <v>11</v>
      </c>
      <c r="Y17" s="54"/>
    </row>
    <row r="18" spans="3:25" ht="18.75" customHeight="1">
      <c r="C18" s="160"/>
      <c r="D18" s="51" t="s">
        <v>81</v>
      </c>
      <c r="E18" s="67">
        <v>0</v>
      </c>
      <c r="F18" s="69">
        <v>0</v>
      </c>
      <c r="G18" s="69">
        <v>70</v>
      </c>
      <c r="H18" s="69">
        <v>0</v>
      </c>
      <c r="I18" s="69">
        <v>0</v>
      </c>
      <c r="J18" s="65">
        <v>89</v>
      </c>
      <c r="K18" s="53">
        <f t="shared" si="0"/>
        <v>159</v>
      </c>
      <c r="L18" s="50">
        <f t="shared" si="1"/>
        <v>12</v>
      </c>
      <c r="M18" s="54"/>
      <c r="O18" s="160"/>
      <c r="P18" s="51" t="s">
        <v>32</v>
      </c>
      <c r="Q18" s="67">
        <v>68</v>
      </c>
      <c r="R18" s="69">
        <v>80</v>
      </c>
      <c r="S18" s="69">
        <v>58</v>
      </c>
      <c r="T18" s="69">
        <v>87</v>
      </c>
      <c r="U18" s="69">
        <v>2</v>
      </c>
      <c r="V18" s="65">
        <v>72</v>
      </c>
      <c r="W18" s="53">
        <f t="shared" si="2"/>
        <v>367</v>
      </c>
      <c r="X18" s="50">
        <f t="shared" si="3"/>
        <v>12</v>
      </c>
      <c r="Y18" s="54"/>
    </row>
    <row r="19" spans="3:25" ht="18.75" customHeight="1">
      <c r="C19" s="160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0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60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0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60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0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60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0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60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0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60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0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60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0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60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0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15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15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18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18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3" t="s">
        <v>17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5"/>
      <c r="O29" s="173" t="s">
        <v>19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7"/>
      <c r="AB29" s="86"/>
    </row>
    <row r="30" spans="3:28" ht="31.5" thickBot="1">
      <c r="C30" s="58"/>
      <c r="D30" s="97" t="s">
        <v>5</v>
      </c>
      <c r="E30" s="71" t="s">
        <v>9</v>
      </c>
      <c r="F30" s="72" t="s">
        <v>10</v>
      </c>
      <c r="G30" s="72" t="s">
        <v>13</v>
      </c>
      <c r="H30" s="72" t="s">
        <v>14</v>
      </c>
      <c r="I30" s="72" t="s">
        <v>11</v>
      </c>
      <c r="J30" s="73" t="s">
        <v>12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9</v>
      </c>
      <c r="R30" s="72" t="s">
        <v>10</v>
      </c>
      <c r="S30" s="72" t="s">
        <v>13</v>
      </c>
      <c r="T30" s="72" t="s">
        <v>14</v>
      </c>
      <c r="U30" s="72" t="s">
        <v>11</v>
      </c>
      <c r="V30" s="73" t="s">
        <v>12</v>
      </c>
      <c r="W30" s="61" t="s">
        <v>7</v>
      </c>
      <c r="X30" s="62" t="s">
        <v>8</v>
      </c>
      <c r="Y30" s="54"/>
      <c r="AB30" s="86"/>
    </row>
    <row r="31" spans="3:25" ht="18.75" customHeight="1">
      <c r="C31" s="160" t="s">
        <v>27</v>
      </c>
      <c r="D31" s="52" t="s">
        <v>70</v>
      </c>
      <c r="E31" s="67">
        <v>87</v>
      </c>
      <c r="F31" s="69">
        <v>94</v>
      </c>
      <c r="G31" s="69">
        <v>99</v>
      </c>
      <c r="H31" s="69">
        <v>92</v>
      </c>
      <c r="I31" s="69">
        <v>97</v>
      </c>
      <c r="J31" s="65">
        <v>84</v>
      </c>
      <c r="K31" s="53">
        <f>SUM(E31:J31)</f>
        <v>553</v>
      </c>
      <c r="L31" s="50">
        <f>IF(K31=0,0,RANK(K31,K$31:K$50))</f>
        <v>1</v>
      </c>
      <c r="M31" s="54"/>
      <c r="O31" s="160" t="s">
        <v>27</v>
      </c>
      <c r="P31" s="52" t="s">
        <v>80</v>
      </c>
      <c r="Q31" s="67">
        <v>75</v>
      </c>
      <c r="R31" s="69">
        <v>82</v>
      </c>
      <c r="S31" s="69">
        <v>95</v>
      </c>
      <c r="T31" s="69">
        <v>84</v>
      </c>
      <c r="U31" s="69">
        <v>94</v>
      </c>
      <c r="V31" s="65">
        <v>77</v>
      </c>
      <c r="W31" s="53">
        <f>SUM(Q31:V31)</f>
        <v>507</v>
      </c>
      <c r="X31" s="50">
        <f>IF(W31=0,0,RANK(W31,W$31:W$50))</f>
        <v>1</v>
      </c>
      <c r="Y31" s="54"/>
    </row>
    <row r="32" spans="3:25" ht="18.75" customHeight="1">
      <c r="C32" s="160"/>
      <c r="D32" s="51" t="s">
        <v>40</v>
      </c>
      <c r="E32" s="67">
        <v>66</v>
      </c>
      <c r="F32" s="69">
        <v>75</v>
      </c>
      <c r="G32" s="69">
        <v>84</v>
      </c>
      <c r="H32" s="69">
        <v>77</v>
      </c>
      <c r="I32" s="69">
        <v>81</v>
      </c>
      <c r="J32" s="65">
        <v>69</v>
      </c>
      <c r="K32" s="53">
        <f>SUM(E32:J32)</f>
        <v>452</v>
      </c>
      <c r="L32" s="50">
        <f>IF(K32=0,0,RANK(K32,K$31:K$50))</f>
        <v>2</v>
      </c>
      <c r="M32" s="54"/>
      <c r="O32" s="160"/>
      <c r="P32" s="51" t="s">
        <v>50</v>
      </c>
      <c r="Q32" s="67">
        <v>57</v>
      </c>
      <c r="R32" s="69">
        <v>81</v>
      </c>
      <c r="S32" s="69">
        <v>86</v>
      </c>
      <c r="T32" s="69">
        <v>86</v>
      </c>
      <c r="U32" s="69">
        <v>82</v>
      </c>
      <c r="V32" s="65">
        <v>78</v>
      </c>
      <c r="W32" s="53">
        <f>SUM(Q32:V32)</f>
        <v>470</v>
      </c>
      <c r="X32" s="50">
        <f>IF(W32=0,0,RANK(W32,W$31:W$50))</f>
        <v>2</v>
      </c>
      <c r="Y32" s="54"/>
    </row>
    <row r="33" spans="3:25" ht="18.75" customHeight="1">
      <c r="C33" s="160"/>
      <c r="D33" s="51" t="s">
        <v>42</v>
      </c>
      <c r="E33" s="67">
        <v>66</v>
      </c>
      <c r="F33" s="69">
        <v>76</v>
      </c>
      <c r="G33" s="69">
        <v>78</v>
      </c>
      <c r="H33" s="69">
        <v>81</v>
      </c>
      <c r="I33" s="69">
        <v>76</v>
      </c>
      <c r="J33" s="65">
        <v>66</v>
      </c>
      <c r="K33" s="53">
        <f>SUM(E33:J33)</f>
        <v>443</v>
      </c>
      <c r="L33" s="50">
        <f>IF(K33=0,0,RANK(K33,K$31:K$50))</f>
        <v>3</v>
      </c>
      <c r="M33" s="54"/>
      <c r="O33" s="160"/>
      <c r="P33" s="51" t="s">
        <v>40</v>
      </c>
      <c r="Q33" s="67">
        <v>65</v>
      </c>
      <c r="R33" s="69">
        <v>71</v>
      </c>
      <c r="S33" s="69">
        <v>80</v>
      </c>
      <c r="T33" s="69">
        <v>83</v>
      </c>
      <c r="U33" s="69">
        <v>78</v>
      </c>
      <c r="V33" s="65">
        <v>67</v>
      </c>
      <c r="W33" s="53">
        <f>SUM(Q33:V33)</f>
        <v>444</v>
      </c>
      <c r="X33" s="50">
        <f>IF(W33=0,0,RANK(W33,W$31:W$50))</f>
        <v>3</v>
      </c>
      <c r="Y33" s="54"/>
    </row>
    <row r="34" spans="3:25" ht="18.75" customHeight="1">
      <c r="C34" s="160"/>
      <c r="D34" s="51" t="s">
        <v>50</v>
      </c>
      <c r="E34" s="67">
        <v>22</v>
      </c>
      <c r="F34" s="69">
        <v>63</v>
      </c>
      <c r="G34" s="69">
        <v>88</v>
      </c>
      <c r="H34" s="69">
        <v>88</v>
      </c>
      <c r="I34" s="69">
        <v>73</v>
      </c>
      <c r="J34" s="65">
        <v>51</v>
      </c>
      <c r="K34" s="53">
        <f>SUM(E34:J34)</f>
        <v>385</v>
      </c>
      <c r="L34" s="50">
        <f>IF(K34=0,0,RANK(K34,K$31:K$50))</f>
        <v>4</v>
      </c>
      <c r="M34" s="54"/>
      <c r="O34" s="160"/>
      <c r="P34" s="51" t="s">
        <v>42</v>
      </c>
      <c r="Q34" s="67">
        <v>65</v>
      </c>
      <c r="R34" s="69">
        <v>73</v>
      </c>
      <c r="S34" s="69">
        <v>79</v>
      </c>
      <c r="T34" s="69">
        <v>80</v>
      </c>
      <c r="U34" s="69">
        <v>75</v>
      </c>
      <c r="V34" s="65">
        <v>71</v>
      </c>
      <c r="W34" s="53">
        <f>SUM(Q34:V34)</f>
        <v>443</v>
      </c>
      <c r="X34" s="50">
        <f>IF(W34=0,0,RANK(W34,W$31:W$50))</f>
        <v>4</v>
      </c>
      <c r="Y34" s="54"/>
    </row>
    <row r="35" spans="3:25" ht="18.75" customHeight="1">
      <c r="C35" s="160"/>
      <c r="D35" s="51" t="s">
        <v>36</v>
      </c>
      <c r="E35" s="67">
        <v>55</v>
      </c>
      <c r="F35" s="69">
        <v>62</v>
      </c>
      <c r="G35" s="69">
        <v>63</v>
      </c>
      <c r="H35" s="69">
        <v>69</v>
      </c>
      <c r="I35" s="69">
        <v>64</v>
      </c>
      <c r="J35" s="65">
        <v>57</v>
      </c>
      <c r="K35" s="53">
        <f>SUM(E35:J35)</f>
        <v>370</v>
      </c>
      <c r="L35" s="50">
        <f>IF(K35=0,0,RANK(K35,K$31:K$50))</f>
        <v>5</v>
      </c>
      <c r="M35" s="54"/>
      <c r="O35" s="160"/>
      <c r="P35" s="51" t="s">
        <v>51</v>
      </c>
      <c r="Q35" s="67">
        <v>63</v>
      </c>
      <c r="R35" s="69">
        <v>65</v>
      </c>
      <c r="S35" s="69">
        <v>82</v>
      </c>
      <c r="T35" s="69">
        <v>76</v>
      </c>
      <c r="U35" s="69">
        <v>69</v>
      </c>
      <c r="V35" s="65">
        <v>67</v>
      </c>
      <c r="W35" s="53">
        <f>SUM(Q35:V35)</f>
        <v>422</v>
      </c>
      <c r="X35" s="50">
        <f>IF(W35=0,0,RANK(W35,W$31:W$50))</f>
        <v>5</v>
      </c>
      <c r="Y35" s="54"/>
    </row>
    <row r="36" spans="3:25" ht="18.75" customHeight="1">
      <c r="C36" s="160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60"/>
      <c r="P36" s="51" t="s">
        <v>36</v>
      </c>
      <c r="Q36" s="67">
        <v>57</v>
      </c>
      <c r="R36" s="69">
        <v>67</v>
      </c>
      <c r="S36" s="69">
        <v>70</v>
      </c>
      <c r="T36" s="69">
        <v>71</v>
      </c>
      <c r="U36" s="69">
        <v>76</v>
      </c>
      <c r="V36" s="65">
        <v>63</v>
      </c>
      <c r="W36" s="53">
        <f>SUM(Q36:V36)</f>
        <v>404</v>
      </c>
      <c r="X36" s="50">
        <f>IF(W36=0,0,RANK(W36,W$31:W$50))</f>
        <v>6</v>
      </c>
      <c r="Y36" s="54"/>
    </row>
    <row r="37" spans="3:25" ht="18.75" customHeight="1">
      <c r="C37" s="160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60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60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0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60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0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60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0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60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0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60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0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60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0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60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0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60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0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60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0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60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0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60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0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60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0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60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60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15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15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fitToHeight="1" fitToWidth="1" horizontalDpi="600" verticalDpi="6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N30" sqref="N3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4" t="s">
        <v>20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ht="12.75" customHeight="1" thickBot="1"/>
    <row r="4" spans="3:25" ht="50.25" customHeight="1" thickBot="1">
      <c r="C4" s="161" t="s">
        <v>17</v>
      </c>
      <c r="D4" s="162"/>
      <c r="E4" s="162"/>
      <c r="F4" s="162"/>
      <c r="G4" s="162"/>
      <c r="H4" s="162"/>
      <c r="I4" s="162"/>
      <c r="J4" s="162"/>
      <c r="K4" s="162"/>
      <c r="L4" s="162"/>
      <c r="M4" s="163"/>
      <c r="O4" s="161" t="s">
        <v>19</v>
      </c>
      <c r="P4" s="164"/>
      <c r="Q4" s="164"/>
      <c r="R4" s="164"/>
      <c r="S4" s="164"/>
      <c r="T4" s="164"/>
      <c r="U4" s="164"/>
      <c r="V4" s="164"/>
      <c r="W4" s="164"/>
      <c r="X4" s="164"/>
      <c r="Y4" s="165"/>
    </row>
    <row r="5" spans="3:25" ht="15" customHeight="1">
      <c r="C5" s="58"/>
      <c r="D5" s="166" t="s">
        <v>5</v>
      </c>
      <c r="E5" s="167" t="s">
        <v>12</v>
      </c>
      <c r="F5" s="169" t="s">
        <v>11</v>
      </c>
      <c r="G5" s="169" t="s">
        <v>13</v>
      </c>
      <c r="H5" s="169" t="s">
        <v>14</v>
      </c>
      <c r="I5" s="169" t="s">
        <v>10</v>
      </c>
      <c r="J5" s="171" t="s">
        <v>9</v>
      </c>
      <c r="K5" s="157" t="s">
        <v>7</v>
      </c>
      <c r="L5" s="159" t="s">
        <v>8</v>
      </c>
      <c r="M5" s="54"/>
      <c r="O5" s="58"/>
      <c r="P5" s="166" t="s">
        <v>5</v>
      </c>
      <c r="Q5" s="167" t="s">
        <v>12</v>
      </c>
      <c r="R5" s="169" t="s">
        <v>11</v>
      </c>
      <c r="S5" s="169" t="s">
        <v>13</v>
      </c>
      <c r="T5" s="169" t="s">
        <v>14</v>
      </c>
      <c r="U5" s="169" t="s">
        <v>10</v>
      </c>
      <c r="V5" s="171" t="s">
        <v>9</v>
      </c>
      <c r="W5" s="157" t="s">
        <v>7</v>
      </c>
      <c r="X5" s="159" t="s">
        <v>8</v>
      </c>
      <c r="Y5" s="54"/>
    </row>
    <row r="6" spans="3:25" ht="16.5" customHeight="1" thickBot="1">
      <c r="C6" s="58"/>
      <c r="D6" s="178"/>
      <c r="E6" s="168"/>
      <c r="F6" s="170"/>
      <c r="G6" s="170"/>
      <c r="H6" s="170"/>
      <c r="I6" s="170"/>
      <c r="J6" s="172"/>
      <c r="K6" s="178"/>
      <c r="L6" s="158"/>
      <c r="M6" s="54"/>
      <c r="O6" s="58"/>
      <c r="P6" s="158"/>
      <c r="Q6" s="168"/>
      <c r="R6" s="170"/>
      <c r="S6" s="170"/>
      <c r="T6" s="170"/>
      <c r="U6" s="170"/>
      <c r="V6" s="172"/>
      <c r="W6" s="158"/>
      <c r="X6" s="158"/>
      <c r="Y6" s="54"/>
    </row>
    <row r="7" spans="3:25" ht="18.75" customHeight="1">
      <c r="C7" s="160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60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60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0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60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0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60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0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60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0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60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0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60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0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60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0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60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0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60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0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60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0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60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0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60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0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60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0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60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0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60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0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60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0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60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0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60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0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60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0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15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15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18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18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3" t="s">
        <v>17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5"/>
      <c r="O29" s="173" t="s">
        <v>19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7"/>
      <c r="AB29" s="86"/>
    </row>
    <row r="30" spans="3:28" ht="31.5" thickBot="1">
      <c r="C30" s="58"/>
      <c r="D30" s="97" t="s">
        <v>5</v>
      </c>
      <c r="E30" s="71" t="s">
        <v>12</v>
      </c>
      <c r="F30" s="72" t="s">
        <v>11</v>
      </c>
      <c r="G30" s="72" t="s">
        <v>13</v>
      </c>
      <c r="H30" s="72" t="s">
        <v>14</v>
      </c>
      <c r="I30" s="72" t="s">
        <v>10</v>
      </c>
      <c r="J30" s="73" t="s">
        <v>9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12</v>
      </c>
      <c r="R30" s="72" t="s">
        <v>11</v>
      </c>
      <c r="S30" s="72" t="s">
        <v>13</v>
      </c>
      <c r="T30" s="72" t="s">
        <v>14</v>
      </c>
      <c r="U30" s="72" t="s">
        <v>10</v>
      </c>
      <c r="V30" s="73" t="s">
        <v>9</v>
      </c>
      <c r="W30" s="61" t="s">
        <v>7</v>
      </c>
      <c r="X30" s="62" t="s">
        <v>8</v>
      </c>
      <c r="Y30" s="54"/>
      <c r="AB30" s="86"/>
    </row>
    <row r="31" spans="3:25" ht="18.75" customHeight="1">
      <c r="C31" s="160" t="s">
        <v>27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0" t="s">
        <v>27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60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0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60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0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60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0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60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60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60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0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60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0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60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0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60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0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60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0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60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0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60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0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60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0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60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0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60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0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60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0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60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0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60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0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60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0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60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60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15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15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2018-03-12T17:14:34Z</cp:lastPrinted>
  <dcterms:created xsi:type="dcterms:W3CDTF">2010-05-27T18:18:51Z</dcterms:created>
  <dcterms:modified xsi:type="dcterms:W3CDTF">2018-03-12T17:15:26Z</dcterms:modified>
  <cp:category/>
  <cp:version/>
  <cp:contentType/>
  <cp:contentStatus/>
</cp:coreProperties>
</file>